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Escritorio\NOMINA DE CONTRATADOS 2025\"/>
    </mc:Choice>
  </mc:AlternateContent>
  <xr:revisionPtr revIDLastSave="0" documentId="13_ncr:1_{4169FEA2-8A10-4E9B-9DE3-D6EC77515FB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RATADOS ABRIL 2025" sheetId="1" r:id="rId1"/>
  </sheets>
  <externalReferences>
    <externalReference r:id="rId2"/>
  </externalReferences>
  <definedNames>
    <definedName name="_xlnm._FilterDatabase" localSheetId="0" hidden="1">'CONTRATADOS ABRIL 2025'!$A$5:$P$68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2" i="1" l="1"/>
  <c r="M52" i="1"/>
  <c r="L52" i="1"/>
  <c r="J52" i="1"/>
  <c r="N65" i="1" l="1"/>
  <c r="M65" i="1"/>
  <c r="L65" i="1"/>
  <c r="J65" i="1"/>
  <c r="N64" i="1"/>
  <c r="M64" i="1"/>
  <c r="L64" i="1"/>
  <c r="J64" i="1"/>
  <c r="P64" i="1" l="1"/>
  <c r="P65" i="1"/>
  <c r="N63" i="1"/>
  <c r="M63" i="1"/>
  <c r="L63" i="1"/>
  <c r="J63" i="1"/>
  <c r="P60" i="1"/>
  <c r="P62" i="1"/>
  <c r="N59" i="1"/>
  <c r="N61" i="1"/>
  <c r="M59" i="1"/>
  <c r="M61" i="1"/>
  <c r="L59" i="1"/>
  <c r="L61" i="1"/>
  <c r="J59" i="1"/>
  <c r="J61" i="1"/>
  <c r="N55" i="1"/>
  <c r="M55" i="1"/>
  <c r="P54" i="1"/>
  <c r="L55" i="1"/>
  <c r="J55" i="1"/>
  <c r="P56" i="1"/>
  <c r="N57" i="1"/>
  <c r="M57" i="1"/>
  <c r="L57" i="1"/>
  <c r="J57" i="1"/>
  <c r="N58" i="1"/>
  <c r="M58" i="1"/>
  <c r="L58" i="1"/>
  <c r="J58" i="1"/>
  <c r="O68" i="1"/>
  <c r="N51" i="1"/>
  <c r="M51" i="1"/>
  <c r="L51" i="1"/>
  <c r="J51" i="1"/>
  <c r="P53" i="1"/>
  <c r="N8" i="1"/>
  <c r="N9" i="1"/>
  <c r="N10" i="1"/>
  <c r="N11" i="1"/>
  <c r="N12" i="1"/>
  <c r="N13" i="1"/>
  <c r="N14" i="1"/>
  <c r="N15" i="1"/>
  <c r="N16" i="1"/>
  <c r="N17" i="1"/>
  <c r="N20" i="1"/>
  <c r="N22" i="1"/>
  <c r="N23" i="1"/>
  <c r="N24" i="1"/>
  <c r="N25" i="1"/>
  <c r="N26" i="1"/>
  <c r="N27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8" i="1"/>
  <c r="N50" i="1"/>
  <c r="N6" i="1"/>
  <c r="M8" i="1"/>
  <c r="M9" i="1"/>
  <c r="M10" i="1"/>
  <c r="M11" i="1"/>
  <c r="M12" i="1"/>
  <c r="M13" i="1"/>
  <c r="M14" i="1"/>
  <c r="M15" i="1"/>
  <c r="M16" i="1"/>
  <c r="M17" i="1"/>
  <c r="M20" i="1"/>
  <c r="M22" i="1"/>
  <c r="M23" i="1"/>
  <c r="M24" i="1"/>
  <c r="M25" i="1"/>
  <c r="M26" i="1"/>
  <c r="M27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8" i="1"/>
  <c r="M50" i="1"/>
  <c r="M6" i="1"/>
  <c r="P63" i="1" l="1"/>
  <c r="P59" i="1"/>
  <c r="P61" i="1"/>
  <c r="P55" i="1"/>
  <c r="P58" i="1"/>
  <c r="P57" i="1"/>
  <c r="P52" i="1"/>
  <c r="P51" i="1"/>
  <c r="N68" i="1"/>
  <c r="M68" i="1"/>
  <c r="L6" i="1" l="1"/>
  <c r="J6" i="1"/>
  <c r="P6" i="1" l="1"/>
  <c r="P49" i="1"/>
  <c r="L50" i="1"/>
  <c r="J50" i="1"/>
  <c r="P50" i="1" l="1"/>
  <c r="L48" i="1"/>
  <c r="J48" i="1"/>
  <c r="J40" i="1"/>
  <c r="L40" i="1"/>
  <c r="P48" i="1" l="1"/>
  <c r="P40" i="1"/>
  <c r="L46" i="1" l="1"/>
  <c r="J46" i="1"/>
  <c r="P7" i="1"/>
  <c r="P18" i="1"/>
  <c r="P19" i="1"/>
  <c r="P21" i="1"/>
  <c r="P28" i="1"/>
  <c r="P47" i="1"/>
  <c r="P46" i="1" l="1"/>
  <c r="L8" i="1" l="1"/>
  <c r="L9" i="1"/>
  <c r="L10" i="1"/>
  <c r="L11" i="1"/>
  <c r="L12" i="1"/>
  <c r="L13" i="1"/>
  <c r="L14" i="1"/>
  <c r="L15" i="1"/>
  <c r="L16" i="1"/>
  <c r="L17" i="1"/>
  <c r="L20" i="1"/>
  <c r="L22" i="1"/>
  <c r="L23" i="1"/>
  <c r="L24" i="1"/>
  <c r="L25" i="1"/>
  <c r="L26" i="1"/>
  <c r="L27" i="1"/>
  <c r="L29" i="1"/>
  <c r="L30" i="1"/>
  <c r="L31" i="1"/>
  <c r="L32" i="1"/>
  <c r="L33" i="1"/>
  <c r="L34" i="1"/>
  <c r="L35" i="1"/>
  <c r="L36" i="1"/>
  <c r="L37" i="1"/>
  <c r="L38" i="1"/>
  <c r="L39" i="1"/>
  <c r="L41" i="1"/>
  <c r="L42" i="1"/>
  <c r="L43" i="1"/>
  <c r="L44" i="1"/>
  <c r="L45" i="1"/>
  <c r="J8" i="1"/>
  <c r="J9" i="1"/>
  <c r="J10" i="1"/>
  <c r="J11" i="1"/>
  <c r="J12" i="1"/>
  <c r="J13" i="1"/>
  <c r="J14" i="1"/>
  <c r="J15" i="1"/>
  <c r="J16" i="1"/>
  <c r="J17" i="1"/>
  <c r="J20" i="1"/>
  <c r="J22" i="1"/>
  <c r="J23" i="1"/>
  <c r="J24" i="1"/>
  <c r="J25" i="1"/>
  <c r="J26" i="1"/>
  <c r="J27" i="1"/>
  <c r="J29" i="1"/>
  <c r="J30" i="1"/>
  <c r="J31" i="1"/>
  <c r="J32" i="1"/>
  <c r="J33" i="1"/>
  <c r="J34" i="1"/>
  <c r="J35" i="1"/>
  <c r="J36" i="1"/>
  <c r="J37" i="1"/>
  <c r="J38" i="1"/>
  <c r="J39" i="1"/>
  <c r="J41" i="1"/>
  <c r="J42" i="1"/>
  <c r="J43" i="1"/>
  <c r="J44" i="1"/>
  <c r="J45" i="1"/>
  <c r="I68" i="1"/>
  <c r="P39" i="1" l="1"/>
  <c r="P45" i="1"/>
  <c r="P43" i="1"/>
  <c r="P41" i="1"/>
  <c r="P33" i="1"/>
  <c r="P31" i="1"/>
  <c r="P27" i="1"/>
  <c r="P23" i="1"/>
  <c r="P14" i="1"/>
  <c r="P10" i="1"/>
  <c r="P44" i="1"/>
  <c r="P38" i="1"/>
  <c r="P35" i="1"/>
  <c r="P30" i="1"/>
  <c r="P26" i="1"/>
  <c r="P22" i="1"/>
  <c r="P17" i="1"/>
  <c r="P13" i="1"/>
  <c r="P9" i="1"/>
  <c r="P42" i="1"/>
  <c r="P36" i="1"/>
  <c r="P34" i="1"/>
  <c r="P32" i="1"/>
  <c r="P24" i="1"/>
  <c r="P15" i="1"/>
  <c r="P11" i="1"/>
  <c r="P37" i="1"/>
  <c r="P29" i="1"/>
  <c r="P25" i="1"/>
  <c r="P20" i="1"/>
  <c r="P16" i="1"/>
  <c r="P12" i="1"/>
  <c r="P8" i="1"/>
  <c r="L68" i="1"/>
  <c r="J68" i="1"/>
  <c r="P68" i="1" l="1"/>
</calcChain>
</file>

<file path=xl/sharedStrings.xml><?xml version="1.0" encoding="utf-8"?>
<sst xmlns="http://schemas.openxmlformats.org/spreadsheetml/2006/main" count="396" uniqueCount="129">
  <si>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</si>
  <si>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</si>
  <si>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</si>
  <si>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</si>
  <si>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</si>
  <si>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</si>
  <si>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</si>
  <si>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</si>
  <si>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</si>
  <si>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</si>
  <si>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</si>
  <si>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</si>
  <si>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</si>
  <si>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</si>
  <si>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</si>
  <si>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</si>
  <si>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</si>
  <si>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</si>
  <si>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</si>
  <si>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</si>
  <si>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</si>
  <si>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</si>
  <si>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</si>
  <si>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</si>
  <si>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</si>
  <si>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</si>
  <si>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</si>
  <si>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</si>
  <si>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>ALEXANDRA DEL CARMEN DEFRAN TAVAREZ</t>
  </si>
  <si>
    <t xml:space="preserve">HERIBERTO MARMOLEJOS </t>
  </si>
  <si>
    <t xml:space="preserve">ROSELINA GRULLON BLANCO </t>
  </si>
  <si>
    <t xml:space="preserve">ELADIO  SARANTE </t>
  </si>
  <si>
    <t>MELVIN IGNACIO RODRIGUEZ MORONTA</t>
  </si>
  <si>
    <t xml:space="preserve">ANGELICA MARIA  HERNANDEZ RODRIGUEZ 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</si>
  <si>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</si>
  <si>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</si>
  <si>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</si>
  <si>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</si>
  <si>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</si>
  <si>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</si>
  <si>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</si>
  <si>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</si>
  <si>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</si>
  <si>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</si>
  <si>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</si>
  <si>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</si>
  <si>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</si>
  <si>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COCINA</t>
  </si>
  <si>
    <t>CONSERJERIA</t>
  </si>
  <si>
    <t>CAMILLERIA</t>
  </si>
  <si>
    <t>ESTERILIZACION</t>
  </si>
  <si>
    <t>SEGURIDAD MILITAR</t>
  </si>
  <si>
    <t>AUXILIAR DE OXIGENO</t>
  </si>
  <si>
    <t>SUPERVISOR DE LAVANDERIA</t>
  </si>
  <si>
    <t>SUPERVISOR GENERAL</t>
  </si>
  <si>
    <t>AUXILIAR DE SEGURIDAD</t>
  </si>
  <si>
    <t>CHOFER</t>
  </si>
  <si>
    <t>CONSERJE</t>
  </si>
  <si>
    <t>CAMILLERA</t>
  </si>
  <si>
    <t>PORTERA</t>
  </si>
  <si>
    <t>PROMOTORA</t>
  </si>
  <si>
    <t>AUXILIAR DE COCINA</t>
  </si>
  <si>
    <t>ESCRIBIENTE</t>
  </si>
  <si>
    <t>PORTERO</t>
  </si>
  <si>
    <t>29/01/2019</t>
  </si>
  <si>
    <t>LORENZO GONZALEZ</t>
  </si>
  <si>
    <t>PABLO LEON VILLA</t>
  </si>
  <si>
    <t>EDUARDO RAFAEL GUZMAN JIMENEZ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</si>
  <si>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</si>
  <si>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</si>
  <si>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</si>
  <si>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</si>
  <si>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</si>
  <si>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</si>
  <si>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</si>
  <si>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</si>
  <si>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ANDY PAREDES</t>
  </si>
  <si>
    <t>ANGELA MARIA  TORIBIO</t>
  </si>
  <si>
    <t>ELSA ANTONIA MEJIA CRUZ</t>
  </si>
  <si>
    <t>LUCIANO MARTINEZ</t>
  </si>
  <si>
    <t>JULIAN ANTONIO BAUTISTA</t>
  </si>
  <si>
    <t>ANDRES ARIAS CRUZ</t>
  </si>
  <si>
    <t>RAMONA DE OLEO MONTERO</t>
  </si>
  <si>
    <t>ANA SILVIA VALERIO HERNANDEZ</t>
  </si>
  <si>
    <t>MARY LUZ GARCIA ALMONTE</t>
  </si>
  <si>
    <t>SORAYA AMPARO GONZALEZ Y PICHARDO</t>
  </si>
  <si>
    <t>ROSANGELA DEL CARMEN TAVAREZ PEREZ</t>
  </si>
  <si>
    <t>MARINA YNMACULADA CEPEDA</t>
  </si>
  <si>
    <t>CLAUDIA ALEXANDRA TAVAREZ PEREZ</t>
  </si>
  <si>
    <t xml:space="preserve">SEGURIDAD </t>
  </si>
  <si>
    <t>JUAN SANTANA</t>
  </si>
  <si>
    <t>LUIS ALBERTO BONILLA</t>
  </si>
  <si>
    <t>AUXILIAR DE ALMACEN DE FARMACIA</t>
  </si>
  <si>
    <t>ALMACEN DE FARMACIA</t>
  </si>
  <si>
    <t xml:space="preserve">YULY CAROLINA PEÑA ACEVEDO </t>
  </si>
  <si>
    <t>PATOLOGIA</t>
  </si>
  <si>
    <t>SUPERVISORA DE COCINA</t>
  </si>
  <si>
    <t>ANA ISMELDA CABRERA RODRIGUEZ</t>
  </si>
  <si>
    <t>MARTHA BRUNILDA INOA FERREIRA</t>
  </si>
  <si>
    <t xml:space="preserve">GILBERTO DE JESUS VALERIO </t>
  </si>
  <si>
    <t>SANTOS ERNESTO GUZMAN FELIZ</t>
  </si>
  <si>
    <t xml:space="preserve">MARTINA CABRERA </t>
  </si>
  <si>
    <t>AUXILIAR DE ESTERILIZACION</t>
  </si>
  <si>
    <t>YSMENIA GOMEZ FLORES</t>
  </si>
  <si>
    <t>MELVIN ALBERTO ORTEGA PETITON</t>
  </si>
  <si>
    <t>YANIRIS DEL CARMEN RODRIGUEZ</t>
  </si>
  <si>
    <t>AMARFI DEL CARMEN HERRERA QUEZADA</t>
  </si>
  <si>
    <t>AFP 7.10 %
EMPLEADOR</t>
  </si>
  <si>
    <t>SFS 7.09%
EMPLEADOR</t>
  </si>
  <si>
    <t>PREPARADO POR:</t>
  </si>
  <si>
    <t xml:space="preserve">APROBADO POR: </t>
  </si>
  <si>
    <t>VERIFICADO POR :</t>
  </si>
  <si>
    <t>CRISTOBAL DIAZ BRIOSO</t>
  </si>
  <si>
    <t>WENDOLY MARLEN VASQUEZ MONCION</t>
  </si>
  <si>
    <t>KARINA PERALTA VARGAS</t>
  </si>
  <si>
    <t>NELSON QUEZADA HEREDIA</t>
  </si>
  <si>
    <t>CARLOS ALBERTO MIRAMBEAUX MARTINEZ</t>
  </si>
  <si>
    <t>JONATHAN ANTONIO DE LA CRUZ ESTEVEZ</t>
  </si>
  <si>
    <t xml:space="preserve">YEISON TAVAREZ </t>
  </si>
  <si>
    <t>CARLOS FRANCISCO DE LEON</t>
  </si>
  <si>
    <t>ALEJANDRO PAREDES ESPINO</t>
  </si>
  <si>
    <t>LUIS MANUEL TORIBIO ALMONTE</t>
  </si>
  <si>
    <t>ESTENFIL MANUEL MEDRANO</t>
  </si>
  <si>
    <t>PAULINA MAYI VASQUEZ</t>
  </si>
  <si>
    <t xml:space="preserve">YAQUELIN DE LOS SANTOS </t>
  </si>
  <si>
    <t>MILEDY RAMIREZ VALDEZ</t>
  </si>
  <si>
    <t>Correspondiente al mes de Abril del año 2025</t>
  </si>
  <si>
    <t xml:space="preserve">ARANTXA ELVIRA CANELA </t>
  </si>
  <si>
    <t>JUAN CARLOS FIGUEREO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</si>
</sst>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3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wrapText="1"/>
    </xf>
    <xf numFmtId="44" fontId="3" fillId="3" borderId="1" xfId="1" applyNumberFormat="1" applyFont="1" applyFill="1" applyBorder="1" applyAlignment="1">
      <alignment horizontal="left" vertical="center"/>
    </xf>
    <xf numFmtId="165" fontId="3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3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4" borderId="1" xfId="0" applyFont="1" applyFill="1" applyBorder="1"/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vertical="center"/>
    </xf>
    <xf numFmtId="10" fontId="1" fillId="2" borderId="3" xfId="0" applyNumberFormat="1" applyFont="1" applyFill="1" applyBorder="1" applyAlignment="1">
      <alignment horizontal="center" vertical="center" wrapText="1"/>
    </xf>
    <xf numFmtId="10" fontId="1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1" fillId="2" borderId="10" xfId="0" applyFont="1" applyFill="1" applyBorder="1" applyAlignment="1">
      <alignment horizontal="center" vertical="center" wrapText="1"/>
    </xf>
    <xf numFmtId="4" fontId="3" fillId="3" borderId="5" xfId="0" applyNumberFormat="1" applyFont="1" applyFill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3" borderId="0" xfId="0" applyFont="1" applyFill="1" applyBorder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4" fontId="7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800101</xdr:colOff>
      <xdr:row>0</xdr:row>
      <xdr:rowOff>0</xdr:rowOff>
    </xdr:from>
    <xdr:to>
      <xdr:col>6</xdr:col>
      <xdr:colOff>905934</xdr:colOff>
      <xdr:row>4</xdr:row>
      <xdr:rowOff>854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81676" y="304800"/>
          <a:ext cx="2266950" cy="616804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0</xdr:row>
      <xdr:rowOff>38100</xdr:rowOff>
    </xdr:from>
    <xdr:to>
      <xdr:col>1</xdr:col>
      <xdr:colOff>1171576</xdr:colOff>
      <xdr:row>3</xdr:row>
      <xdr:rowOff>120999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6" y="342900"/>
          <a:ext cx="1143000" cy="5400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97"/>
  <sheetViews>
    <sheetView tabSelected="1" zoomScale="90" zoomScaleNormal="90" workbookViewId="0">
      <selection sqref="A1:R72"/>
    </sheetView>
  </sheetViews>
  <sheetFormatPr baseColWidth="10" defaultRowHeight="12" x14ac:dyDescent="0.2"/>
  <cols>
    <col min="1" max="1" width="4.5703125" style="2" customWidth="1"/>
    <col min="2" max="2" width="37" style="1" customWidth="1"/>
    <col min="3" max="3" width="8.42578125" style="2" customWidth="1"/>
    <col min="4" max="4" width="8.140625" style="2" customWidth="1"/>
    <col min="5" max="5" width="12.85546875" style="2" customWidth="1"/>
    <col min="6" max="6" width="32.42578125" style="1" customWidth="1"/>
    <col min="7" max="7" width="31" style="1" customWidth="1"/>
    <col min="8" max="8" width="13.28515625" style="2" customWidth="1"/>
    <col min="9" max="9" width="11.7109375" style="5" bestFit="1" customWidth="1"/>
    <col min="10" max="10" width="9.85546875" style="5" customWidth="1"/>
    <col min="11" max="11" width="9" style="5" bestFit="1" customWidth="1"/>
    <col min="12" max="15" width="10.140625" style="5" customWidth="1"/>
    <col min="16" max="16" width="14.42578125" style="5" customWidth="1"/>
    <col min="17" max="17" width="12.85546875" style="2" customWidth="1"/>
    <col min="18" max="18" width="9.140625" style="2" customWidth="1"/>
    <col min="19" max="16384" width="11.42578125" style="2"/>
  </cols>
  <sheetData>
    <row r="2" spans="1:19" x14ac:dyDescent="0.2">
      <c r="C2" s="3" t="s">
        <v>9</v>
      </c>
      <c r="D2" s="3"/>
      <c r="E2" s="3"/>
      <c r="I2" s="2"/>
      <c r="J2" s="2"/>
      <c r="K2" s="2"/>
      <c r="L2" s="2"/>
      <c r="M2" s="2"/>
      <c r="N2" s="2"/>
      <c r="O2" s="2"/>
      <c r="P2" s="2"/>
    </row>
    <row r="3" spans="1:19" x14ac:dyDescent="0.2">
      <c r="C3" s="3" t="s">
        <v>23</v>
      </c>
      <c r="D3" s="3"/>
      <c r="E3" s="3"/>
      <c r="I3" s="2"/>
      <c r="J3" s="2"/>
      <c r="K3" s="2"/>
      <c r="L3" s="2"/>
      <c r="M3" s="2"/>
      <c r="N3" s="2"/>
      <c r="O3" s="2"/>
      <c r="P3" s="2"/>
    </row>
    <row r="4" spans="1:19" ht="12.75" thickBot="1" x14ac:dyDescent="0.25">
      <c r="C4" s="3" t="s">
        <v>126</v>
      </c>
      <c r="D4" s="3"/>
      <c r="E4" s="3"/>
      <c r="I4" s="2"/>
      <c r="J4" s="2"/>
      <c r="K4" s="2"/>
      <c r="L4" s="2"/>
      <c r="M4" s="2"/>
      <c r="N4" s="2"/>
      <c r="O4" s="2"/>
      <c r="P4" s="2"/>
    </row>
    <row r="5" spans="1:19" ht="50.25" customHeight="1" x14ac:dyDescent="0.2">
      <c r="A5" s="4" t="s">
        <v>18</v>
      </c>
      <c r="B5" s="29" t="s">
        <v>0</v>
      </c>
      <c r="C5" s="32" t="s">
        <v>1</v>
      </c>
      <c r="D5" s="31" t="s">
        <v>26</v>
      </c>
      <c r="E5" s="31" t="s">
        <v>24</v>
      </c>
      <c r="F5" s="31" t="s">
        <v>19</v>
      </c>
      <c r="G5" s="31" t="s">
        <v>2</v>
      </c>
      <c r="H5" s="31" t="s">
        <v>20</v>
      </c>
      <c r="I5" s="31" t="s">
        <v>21</v>
      </c>
      <c r="J5" s="31" t="s">
        <v>3</v>
      </c>
      <c r="K5" s="31" t="s">
        <v>4</v>
      </c>
      <c r="L5" s="38" t="s">
        <v>5</v>
      </c>
      <c r="M5" s="34" t="s">
        <v>107</v>
      </c>
      <c r="N5" s="35" t="s">
        <v>108</v>
      </c>
      <c r="O5" s="32" t="s">
        <v>6</v>
      </c>
      <c r="P5" s="31" t="s">
        <v>22</v>
      </c>
      <c r="Q5" s="48" t="s">
        <v>27</v>
      </c>
      <c r="R5" s="49"/>
    </row>
    <row r="6" spans="1:19" s="1" customFormat="1" x14ac:dyDescent="0.2">
      <c r="A6" s="30">
        <v>1</v>
      </c>
      <c r="B6" s="28" t="s">
        <v>28</v>
      </c>
      <c r="C6" s="10" t="s">
        <v>7</v>
      </c>
      <c r="D6" s="19">
        <v>2</v>
      </c>
      <c r="E6" s="19" t="s">
        <v>25</v>
      </c>
      <c r="F6" s="7" t="s">
        <v>38</v>
      </c>
      <c r="G6" s="7" t="s">
        <v>10</v>
      </c>
      <c r="H6" s="10" t="s">
        <v>11</v>
      </c>
      <c r="I6" s="13">
        <v>10000</v>
      </c>
      <c r="J6" s="17">
        <f>I6*2.87%</f>
        <v>287</v>
      </c>
      <c r="K6" s="17"/>
      <c r="L6" s="17">
        <f>I6*3.04%</f>
        <v>304</v>
      </c>
      <c r="M6" s="33">
        <f>I6*7.1%</f>
        <v>709.99999999999989</v>
      </c>
      <c r="N6" s="33">
        <f>I6*7.09%</f>
        <v>709</v>
      </c>
      <c r="O6" s="13"/>
      <c r="P6" s="13">
        <f>I6-J6-L6+O6</f>
        <v>9409</v>
      </c>
      <c r="Q6" s="16" t="s">
        <v>64</v>
      </c>
      <c r="R6" s="16">
        <v>45748</v>
      </c>
    </row>
    <row r="7" spans="1:19" s="1" customFormat="1" x14ac:dyDescent="0.2">
      <c r="A7" s="30">
        <v>2</v>
      </c>
      <c r="B7" s="7" t="s">
        <v>29</v>
      </c>
      <c r="C7" s="10" t="s">
        <v>8</v>
      </c>
      <c r="D7" s="19">
        <v>2</v>
      </c>
      <c r="E7" s="19" t="s">
        <v>25</v>
      </c>
      <c r="F7" s="7" t="s">
        <v>41</v>
      </c>
      <c r="G7" s="7" t="s">
        <v>52</v>
      </c>
      <c r="H7" s="10" t="s">
        <v>11</v>
      </c>
      <c r="I7" s="13">
        <v>11000</v>
      </c>
      <c r="J7" s="17"/>
      <c r="K7" s="17"/>
      <c r="L7" s="17"/>
      <c r="M7" s="33"/>
      <c r="N7" s="33"/>
      <c r="O7" s="13"/>
      <c r="P7" s="13">
        <f t="shared" ref="P7:P46" si="0">I7-J7-L7+O7</f>
        <v>11000</v>
      </c>
      <c r="Q7" s="14">
        <v>42363</v>
      </c>
      <c r="R7" s="16">
        <v>45748</v>
      </c>
    </row>
    <row r="8" spans="1:19" s="1" customFormat="1" x14ac:dyDescent="0.2">
      <c r="A8" s="30">
        <v>3</v>
      </c>
      <c r="B8" s="7" t="s">
        <v>30</v>
      </c>
      <c r="C8" s="10" t="s">
        <v>7</v>
      </c>
      <c r="D8" s="19">
        <v>2</v>
      </c>
      <c r="E8" s="19" t="s">
        <v>25</v>
      </c>
      <c r="F8" s="7" t="s">
        <v>38</v>
      </c>
      <c r="G8" s="7" t="s">
        <v>10</v>
      </c>
      <c r="H8" s="10" t="s">
        <v>11</v>
      </c>
      <c r="I8" s="13">
        <v>10000</v>
      </c>
      <c r="J8" s="17">
        <f t="shared" ref="J8:J43" si="1">I8*2.87%</f>
        <v>287</v>
      </c>
      <c r="K8" s="17"/>
      <c r="L8" s="17">
        <f t="shared" ref="L8:L43" si="2">I8*3.04%</f>
        <v>304</v>
      </c>
      <c r="M8" s="33">
        <f t="shared" ref="M8:M48" si="3">I8*7.1%</f>
        <v>709.99999999999989</v>
      </c>
      <c r="N8" s="33">
        <f t="shared" ref="N8:N48" si="4">I8*7.09%</f>
        <v>709</v>
      </c>
      <c r="O8" s="13">
        <v>1000</v>
      </c>
      <c r="P8" s="13">
        <f t="shared" si="0"/>
        <v>10409</v>
      </c>
      <c r="Q8" s="14">
        <v>43252</v>
      </c>
      <c r="R8" s="16">
        <v>45748</v>
      </c>
    </row>
    <row r="9" spans="1:19" s="1" customFormat="1" x14ac:dyDescent="0.2">
      <c r="A9" s="30">
        <v>4</v>
      </c>
      <c r="B9" s="7" t="s">
        <v>31</v>
      </c>
      <c r="C9" s="10" t="s">
        <v>8</v>
      </c>
      <c r="D9" s="19">
        <v>2</v>
      </c>
      <c r="E9" s="19" t="s">
        <v>25</v>
      </c>
      <c r="F9" s="7" t="s">
        <v>40</v>
      </c>
      <c r="G9" s="7" t="s">
        <v>53</v>
      </c>
      <c r="H9" s="10" t="s">
        <v>11</v>
      </c>
      <c r="I9" s="13">
        <v>10000</v>
      </c>
      <c r="J9" s="17">
        <f t="shared" si="1"/>
        <v>287</v>
      </c>
      <c r="K9" s="17"/>
      <c r="L9" s="17">
        <f t="shared" si="2"/>
        <v>304</v>
      </c>
      <c r="M9" s="33">
        <f t="shared" si="3"/>
        <v>709.99999999999989</v>
      </c>
      <c r="N9" s="33">
        <f t="shared" si="4"/>
        <v>709</v>
      </c>
      <c r="O9" s="13">
        <v>1000</v>
      </c>
      <c r="P9" s="13">
        <f t="shared" si="0"/>
        <v>10409</v>
      </c>
      <c r="Q9" s="14">
        <v>43633</v>
      </c>
      <c r="R9" s="16">
        <v>45748</v>
      </c>
    </row>
    <row r="10" spans="1:19" s="1" customFormat="1" x14ac:dyDescent="0.2">
      <c r="A10" s="30">
        <v>5</v>
      </c>
      <c r="B10" s="8" t="s">
        <v>32</v>
      </c>
      <c r="C10" s="10" t="s">
        <v>8</v>
      </c>
      <c r="D10" s="19">
        <v>2</v>
      </c>
      <c r="E10" s="19" t="s">
        <v>25</v>
      </c>
      <c r="F10" s="7" t="s">
        <v>42</v>
      </c>
      <c r="G10" s="7" t="s">
        <v>12</v>
      </c>
      <c r="H10" s="10" t="s">
        <v>11</v>
      </c>
      <c r="I10" s="13">
        <v>10000</v>
      </c>
      <c r="J10" s="17">
        <f t="shared" si="1"/>
        <v>287</v>
      </c>
      <c r="K10" s="17"/>
      <c r="L10" s="17">
        <f t="shared" si="2"/>
        <v>304</v>
      </c>
      <c r="M10" s="33">
        <f t="shared" si="3"/>
        <v>709.99999999999989</v>
      </c>
      <c r="N10" s="33">
        <f t="shared" si="4"/>
        <v>709</v>
      </c>
      <c r="O10" s="13">
        <v>2500</v>
      </c>
      <c r="P10" s="13">
        <f t="shared" si="0"/>
        <v>11909</v>
      </c>
      <c r="Q10" s="14">
        <v>44002</v>
      </c>
      <c r="R10" s="16">
        <v>45748</v>
      </c>
      <c r="S10" s="6"/>
    </row>
    <row r="11" spans="1:19" s="1" customFormat="1" x14ac:dyDescent="0.2">
      <c r="A11" s="30">
        <v>6</v>
      </c>
      <c r="B11" s="7" t="s">
        <v>33</v>
      </c>
      <c r="C11" s="10" t="s">
        <v>7</v>
      </c>
      <c r="D11" s="19">
        <v>2</v>
      </c>
      <c r="E11" s="19" t="s">
        <v>25</v>
      </c>
      <c r="F11" s="7" t="s">
        <v>44</v>
      </c>
      <c r="G11" s="7" t="s">
        <v>14</v>
      </c>
      <c r="H11" s="10" t="s">
        <v>11</v>
      </c>
      <c r="I11" s="13">
        <v>12000</v>
      </c>
      <c r="J11" s="17">
        <f t="shared" si="1"/>
        <v>344.4</v>
      </c>
      <c r="K11" s="17"/>
      <c r="L11" s="17">
        <f t="shared" si="2"/>
        <v>364.8</v>
      </c>
      <c r="M11" s="33">
        <f t="shared" si="3"/>
        <v>851.99999999999989</v>
      </c>
      <c r="N11" s="33">
        <f t="shared" si="4"/>
        <v>850.80000000000007</v>
      </c>
      <c r="O11" s="13"/>
      <c r="P11" s="13">
        <f t="shared" si="0"/>
        <v>11290.800000000001</v>
      </c>
      <c r="Q11" s="14">
        <v>44012</v>
      </c>
      <c r="R11" s="16">
        <v>45748</v>
      </c>
    </row>
    <row r="12" spans="1:19" s="1" customFormat="1" x14ac:dyDescent="0.2">
      <c r="A12" s="30">
        <v>7</v>
      </c>
      <c r="B12" s="7" t="s">
        <v>113</v>
      </c>
      <c r="C12" s="10" t="s">
        <v>7</v>
      </c>
      <c r="D12" s="19">
        <v>2</v>
      </c>
      <c r="E12" s="19" t="s">
        <v>25</v>
      </c>
      <c r="F12" s="7" t="s">
        <v>44</v>
      </c>
      <c r="G12" s="7" t="s">
        <v>14</v>
      </c>
      <c r="H12" s="10" t="s">
        <v>11</v>
      </c>
      <c r="I12" s="13">
        <v>12000</v>
      </c>
      <c r="J12" s="17">
        <f t="shared" si="1"/>
        <v>344.4</v>
      </c>
      <c r="K12" s="17"/>
      <c r="L12" s="17">
        <f t="shared" si="2"/>
        <v>364.8</v>
      </c>
      <c r="M12" s="33">
        <f t="shared" si="3"/>
        <v>851.99999999999989</v>
      </c>
      <c r="N12" s="33">
        <f t="shared" si="4"/>
        <v>850.80000000000007</v>
      </c>
      <c r="O12" s="13">
        <v>1000</v>
      </c>
      <c r="P12" s="13">
        <f t="shared" si="0"/>
        <v>12290.800000000001</v>
      </c>
      <c r="Q12" s="14">
        <v>45627</v>
      </c>
      <c r="R12" s="16">
        <v>45627</v>
      </c>
    </row>
    <row r="13" spans="1:19" s="1" customFormat="1" x14ac:dyDescent="0.2">
      <c r="A13" s="30">
        <v>8</v>
      </c>
      <c r="B13" s="7" t="s">
        <v>34</v>
      </c>
      <c r="C13" s="10" t="s">
        <v>8</v>
      </c>
      <c r="D13" s="19">
        <v>2</v>
      </c>
      <c r="E13" s="19" t="s">
        <v>25</v>
      </c>
      <c r="F13" s="7" t="s">
        <v>44</v>
      </c>
      <c r="G13" s="7" t="s">
        <v>14</v>
      </c>
      <c r="H13" s="10" t="s">
        <v>11</v>
      </c>
      <c r="I13" s="13">
        <v>12000</v>
      </c>
      <c r="J13" s="17">
        <f t="shared" si="1"/>
        <v>344.4</v>
      </c>
      <c r="K13" s="17"/>
      <c r="L13" s="17">
        <f t="shared" si="2"/>
        <v>364.8</v>
      </c>
      <c r="M13" s="33">
        <f t="shared" si="3"/>
        <v>851.99999999999989</v>
      </c>
      <c r="N13" s="33">
        <f t="shared" si="4"/>
        <v>850.80000000000007</v>
      </c>
      <c r="O13" s="13">
        <v>1000</v>
      </c>
      <c r="P13" s="13">
        <f t="shared" si="0"/>
        <v>12290.800000000001</v>
      </c>
      <c r="Q13" s="14">
        <v>44053</v>
      </c>
      <c r="R13" s="16">
        <v>45748</v>
      </c>
    </row>
    <row r="14" spans="1:19" s="1" customFormat="1" x14ac:dyDescent="0.2">
      <c r="A14" s="30">
        <v>9</v>
      </c>
      <c r="B14" s="7" t="s">
        <v>35</v>
      </c>
      <c r="C14" s="10" t="s">
        <v>7</v>
      </c>
      <c r="D14" s="19">
        <v>2</v>
      </c>
      <c r="E14" s="19" t="s">
        <v>25</v>
      </c>
      <c r="F14" s="7" t="s">
        <v>44</v>
      </c>
      <c r="G14" s="7" t="s">
        <v>14</v>
      </c>
      <c r="H14" s="10" t="s">
        <v>11</v>
      </c>
      <c r="I14" s="13">
        <v>12000</v>
      </c>
      <c r="J14" s="17">
        <f t="shared" si="1"/>
        <v>344.4</v>
      </c>
      <c r="K14" s="17"/>
      <c r="L14" s="17">
        <f t="shared" si="2"/>
        <v>364.8</v>
      </c>
      <c r="M14" s="33">
        <f t="shared" si="3"/>
        <v>851.99999999999989</v>
      </c>
      <c r="N14" s="33">
        <f t="shared" si="4"/>
        <v>850.80000000000007</v>
      </c>
      <c r="O14" s="13">
        <v>1000</v>
      </c>
      <c r="P14" s="13">
        <f t="shared" si="0"/>
        <v>12290.800000000001</v>
      </c>
      <c r="Q14" s="14">
        <v>44041</v>
      </c>
      <c r="R14" s="16">
        <v>45748</v>
      </c>
    </row>
    <row r="15" spans="1:19" s="1" customFormat="1" x14ac:dyDescent="0.2">
      <c r="A15" s="30">
        <v>10</v>
      </c>
      <c r="B15" s="7" t="s">
        <v>36</v>
      </c>
      <c r="C15" s="10" t="s">
        <v>8</v>
      </c>
      <c r="D15" s="19">
        <v>2</v>
      </c>
      <c r="E15" s="19" t="s">
        <v>25</v>
      </c>
      <c r="F15" s="7" t="s">
        <v>45</v>
      </c>
      <c r="G15" s="7" t="s">
        <v>54</v>
      </c>
      <c r="H15" s="10" t="s">
        <v>11</v>
      </c>
      <c r="I15" s="13">
        <v>30000</v>
      </c>
      <c r="J15" s="17">
        <f t="shared" si="1"/>
        <v>861</v>
      </c>
      <c r="K15" s="17"/>
      <c r="L15" s="17">
        <f t="shared" si="2"/>
        <v>912</v>
      </c>
      <c r="M15" s="33">
        <f t="shared" si="3"/>
        <v>2130</v>
      </c>
      <c r="N15" s="33">
        <f t="shared" si="4"/>
        <v>2127</v>
      </c>
      <c r="O15" s="13"/>
      <c r="P15" s="13">
        <f t="shared" si="0"/>
        <v>28227</v>
      </c>
      <c r="Q15" s="14">
        <v>44071</v>
      </c>
      <c r="R15" s="16">
        <v>45658</v>
      </c>
    </row>
    <row r="16" spans="1:19" s="1" customFormat="1" x14ac:dyDescent="0.2">
      <c r="A16" s="30">
        <v>11</v>
      </c>
      <c r="B16" s="9" t="s">
        <v>37</v>
      </c>
      <c r="C16" s="10" t="s">
        <v>8</v>
      </c>
      <c r="D16" s="19">
        <v>2</v>
      </c>
      <c r="E16" s="19" t="s">
        <v>25</v>
      </c>
      <c r="F16" s="9" t="s">
        <v>39</v>
      </c>
      <c r="G16" s="9" t="s">
        <v>55</v>
      </c>
      <c r="H16" s="10" t="s">
        <v>11</v>
      </c>
      <c r="I16" s="13">
        <v>10000</v>
      </c>
      <c r="J16" s="17">
        <f t="shared" si="1"/>
        <v>287</v>
      </c>
      <c r="K16" s="17"/>
      <c r="L16" s="17">
        <f t="shared" si="2"/>
        <v>304</v>
      </c>
      <c r="M16" s="33">
        <f t="shared" si="3"/>
        <v>709.99999999999989</v>
      </c>
      <c r="N16" s="33">
        <f t="shared" si="4"/>
        <v>709</v>
      </c>
      <c r="O16" s="13">
        <v>3000</v>
      </c>
      <c r="P16" s="13">
        <f t="shared" si="0"/>
        <v>12409</v>
      </c>
      <c r="Q16" s="14">
        <v>44105</v>
      </c>
      <c r="R16" s="16">
        <v>45748</v>
      </c>
    </row>
    <row r="17" spans="1:18" s="1" customFormat="1" x14ac:dyDescent="0.2">
      <c r="A17" s="30">
        <v>12</v>
      </c>
      <c r="B17" s="9" t="s">
        <v>65</v>
      </c>
      <c r="C17" s="10" t="s">
        <v>8</v>
      </c>
      <c r="D17" s="19">
        <v>2</v>
      </c>
      <c r="E17" s="19" t="s">
        <v>25</v>
      </c>
      <c r="F17" s="9" t="s">
        <v>39</v>
      </c>
      <c r="G17" s="9" t="s">
        <v>55</v>
      </c>
      <c r="H17" s="10" t="s">
        <v>11</v>
      </c>
      <c r="I17" s="13">
        <v>10000</v>
      </c>
      <c r="J17" s="17">
        <f t="shared" si="1"/>
        <v>287</v>
      </c>
      <c r="K17" s="17"/>
      <c r="L17" s="17">
        <f t="shared" si="2"/>
        <v>304</v>
      </c>
      <c r="M17" s="33">
        <f t="shared" si="3"/>
        <v>709.99999999999989</v>
      </c>
      <c r="N17" s="33">
        <f t="shared" si="4"/>
        <v>709</v>
      </c>
      <c r="O17" s="13">
        <v>3000</v>
      </c>
      <c r="P17" s="13">
        <f t="shared" si="0"/>
        <v>12409</v>
      </c>
      <c r="Q17" s="14">
        <v>44104</v>
      </c>
      <c r="R17" s="16">
        <v>45748</v>
      </c>
    </row>
    <row r="18" spans="1:18" s="1" customFormat="1" x14ac:dyDescent="0.2">
      <c r="A18" s="30">
        <v>13</v>
      </c>
      <c r="B18" s="9" t="s">
        <v>66</v>
      </c>
      <c r="C18" s="10" t="s">
        <v>8</v>
      </c>
      <c r="D18" s="19">
        <v>2</v>
      </c>
      <c r="E18" s="19" t="s">
        <v>25</v>
      </c>
      <c r="F18" s="9" t="s">
        <v>46</v>
      </c>
      <c r="G18" s="9" t="s">
        <v>56</v>
      </c>
      <c r="H18" s="10" t="s">
        <v>11</v>
      </c>
      <c r="I18" s="13">
        <v>24000</v>
      </c>
      <c r="J18" s="17"/>
      <c r="K18" s="17"/>
      <c r="L18" s="17"/>
      <c r="M18" s="33"/>
      <c r="N18" s="33"/>
      <c r="O18" s="13"/>
      <c r="P18" s="13">
        <f t="shared" si="0"/>
        <v>24000</v>
      </c>
      <c r="Q18" s="14">
        <v>44075</v>
      </c>
      <c r="R18" s="16">
        <v>45748</v>
      </c>
    </row>
    <row r="19" spans="1:18" s="1" customFormat="1" x14ac:dyDescent="0.2">
      <c r="A19" s="30">
        <v>14</v>
      </c>
      <c r="B19" s="9" t="s">
        <v>67</v>
      </c>
      <c r="C19" s="10" t="s">
        <v>8</v>
      </c>
      <c r="D19" s="19">
        <v>2</v>
      </c>
      <c r="E19" s="19" t="s">
        <v>25</v>
      </c>
      <c r="F19" s="9" t="s">
        <v>39</v>
      </c>
      <c r="G19" s="9" t="s">
        <v>55</v>
      </c>
      <c r="H19" s="10" t="s">
        <v>11</v>
      </c>
      <c r="I19" s="13">
        <v>28000</v>
      </c>
      <c r="J19" s="17"/>
      <c r="K19" s="17"/>
      <c r="L19" s="17"/>
      <c r="M19" s="33"/>
      <c r="N19" s="33"/>
      <c r="O19" s="13">
        <v>3500</v>
      </c>
      <c r="P19" s="13">
        <f t="shared" si="0"/>
        <v>31500</v>
      </c>
      <c r="Q19" s="15">
        <v>44228</v>
      </c>
      <c r="R19" s="27">
        <v>45658</v>
      </c>
    </row>
    <row r="20" spans="1:18" s="1" customFormat="1" x14ac:dyDescent="0.2">
      <c r="A20" s="30">
        <v>15</v>
      </c>
      <c r="B20" s="9" t="s">
        <v>68</v>
      </c>
      <c r="C20" s="10" t="s">
        <v>8</v>
      </c>
      <c r="D20" s="19">
        <v>2</v>
      </c>
      <c r="E20" s="19" t="s">
        <v>25</v>
      </c>
      <c r="F20" s="9" t="s">
        <v>39</v>
      </c>
      <c r="G20" s="9" t="s">
        <v>63</v>
      </c>
      <c r="H20" s="10" t="s">
        <v>11</v>
      </c>
      <c r="I20" s="13">
        <v>15000</v>
      </c>
      <c r="J20" s="17">
        <f t="shared" si="1"/>
        <v>430.5</v>
      </c>
      <c r="K20" s="17"/>
      <c r="L20" s="17">
        <f t="shared" si="2"/>
        <v>456</v>
      </c>
      <c r="M20" s="33">
        <f t="shared" si="3"/>
        <v>1065</v>
      </c>
      <c r="N20" s="33">
        <f t="shared" si="4"/>
        <v>1063.5</v>
      </c>
      <c r="O20" s="13">
        <v>3000</v>
      </c>
      <c r="P20" s="13">
        <f t="shared" si="0"/>
        <v>17113.5</v>
      </c>
      <c r="Q20" s="16">
        <v>44307</v>
      </c>
      <c r="R20" s="16">
        <v>45536</v>
      </c>
    </row>
    <row r="21" spans="1:18" s="1" customFormat="1" x14ac:dyDescent="0.2">
      <c r="A21" s="30">
        <v>16</v>
      </c>
      <c r="B21" s="9" t="s">
        <v>69</v>
      </c>
      <c r="C21" s="10" t="s">
        <v>7</v>
      </c>
      <c r="D21" s="19">
        <v>2</v>
      </c>
      <c r="E21" s="19" t="s">
        <v>25</v>
      </c>
      <c r="F21" s="9" t="s">
        <v>39</v>
      </c>
      <c r="G21" s="9" t="s">
        <v>59</v>
      </c>
      <c r="H21" s="10" t="s">
        <v>11</v>
      </c>
      <c r="I21" s="13">
        <v>10000</v>
      </c>
      <c r="J21" s="17"/>
      <c r="K21" s="17"/>
      <c r="L21" s="17"/>
      <c r="M21" s="33"/>
      <c r="N21" s="33"/>
      <c r="O21" s="13"/>
      <c r="P21" s="13">
        <f t="shared" si="0"/>
        <v>10000</v>
      </c>
      <c r="Q21" s="16">
        <v>44315</v>
      </c>
      <c r="R21" s="27">
        <v>45536</v>
      </c>
    </row>
    <row r="22" spans="1:18" s="1" customFormat="1" x14ac:dyDescent="0.2">
      <c r="A22" s="30">
        <v>17</v>
      </c>
      <c r="B22" s="9" t="s">
        <v>70</v>
      </c>
      <c r="C22" s="10" t="s">
        <v>7</v>
      </c>
      <c r="D22" s="19">
        <v>2</v>
      </c>
      <c r="E22" s="19" t="s">
        <v>25</v>
      </c>
      <c r="F22" s="9" t="s">
        <v>44</v>
      </c>
      <c r="G22" s="9" t="s">
        <v>14</v>
      </c>
      <c r="H22" s="10" t="s">
        <v>11</v>
      </c>
      <c r="I22" s="13">
        <v>12000</v>
      </c>
      <c r="J22" s="17">
        <f t="shared" si="1"/>
        <v>344.4</v>
      </c>
      <c r="K22" s="17"/>
      <c r="L22" s="17">
        <f t="shared" si="2"/>
        <v>364.8</v>
      </c>
      <c r="M22" s="33">
        <f t="shared" si="3"/>
        <v>851.99999999999989</v>
      </c>
      <c r="N22" s="33">
        <f t="shared" si="4"/>
        <v>850.80000000000007</v>
      </c>
      <c r="O22" s="13">
        <v>3500</v>
      </c>
      <c r="P22" s="13">
        <f t="shared" si="0"/>
        <v>14790.800000000001</v>
      </c>
      <c r="Q22" s="16">
        <v>44278</v>
      </c>
      <c r="R22" s="27">
        <v>45536</v>
      </c>
    </row>
    <row r="23" spans="1:18" s="1" customFormat="1" x14ac:dyDescent="0.2">
      <c r="A23" s="30">
        <v>18</v>
      </c>
      <c r="B23" s="9" t="s">
        <v>71</v>
      </c>
      <c r="C23" s="10" t="s">
        <v>8</v>
      </c>
      <c r="D23" s="19">
        <v>2</v>
      </c>
      <c r="E23" s="19" t="s">
        <v>25</v>
      </c>
      <c r="F23" s="9" t="s">
        <v>44</v>
      </c>
      <c r="G23" s="9" t="s">
        <v>14</v>
      </c>
      <c r="H23" s="10" t="s">
        <v>11</v>
      </c>
      <c r="I23" s="13">
        <v>12000</v>
      </c>
      <c r="J23" s="17">
        <f t="shared" si="1"/>
        <v>344.4</v>
      </c>
      <c r="K23" s="17"/>
      <c r="L23" s="17">
        <f t="shared" si="2"/>
        <v>364.8</v>
      </c>
      <c r="M23" s="33">
        <f t="shared" si="3"/>
        <v>851.99999999999989</v>
      </c>
      <c r="N23" s="33">
        <f t="shared" si="4"/>
        <v>850.80000000000007</v>
      </c>
      <c r="O23" s="13">
        <v>3500</v>
      </c>
      <c r="P23" s="13">
        <f t="shared" si="0"/>
        <v>14790.800000000001</v>
      </c>
      <c r="Q23" s="16">
        <v>44278</v>
      </c>
      <c r="R23" s="27">
        <v>45536</v>
      </c>
    </row>
    <row r="24" spans="1:18" s="1" customFormat="1" x14ac:dyDescent="0.2">
      <c r="A24" s="30">
        <v>19</v>
      </c>
      <c r="B24" s="9" t="s">
        <v>72</v>
      </c>
      <c r="C24" s="10" t="s">
        <v>7</v>
      </c>
      <c r="D24" s="19">
        <v>2</v>
      </c>
      <c r="E24" s="19" t="s">
        <v>25</v>
      </c>
      <c r="F24" s="9" t="s">
        <v>17</v>
      </c>
      <c r="G24" s="9" t="s">
        <v>60</v>
      </c>
      <c r="H24" s="10" t="s">
        <v>11</v>
      </c>
      <c r="I24" s="13">
        <v>10000</v>
      </c>
      <c r="J24" s="17">
        <f t="shared" si="1"/>
        <v>287</v>
      </c>
      <c r="K24" s="17"/>
      <c r="L24" s="17">
        <f t="shared" si="2"/>
        <v>304</v>
      </c>
      <c r="M24" s="33">
        <f t="shared" si="3"/>
        <v>709.99999999999989</v>
      </c>
      <c r="N24" s="33">
        <f t="shared" si="4"/>
        <v>709</v>
      </c>
      <c r="O24" s="13"/>
      <c r="P24" s="13">
        <f t="shared" si="0"/>
        <v>9409</v>
      </c>
      <c r="Q24" s="16">
        <v>44490</v>
      </c>
      <c r="R24" s="16">
        <v>45566</v>
      </c>
    </row>
    <row r="25" spans="1:18" s="1" customFormat="1" x14ac:dyDescent="0.2">
      <c r="A25" s="30">
        <v>20</v>
      </c>
      <c r="B25" s="9" t="s">
        <v>73</v>
      </c>
      <c r="C25" s="10" t="s">
        <v>7</v>
      </c>
      <c r="D25" s="19">
        <v>2</v>
      </c>
      <c r="E25" s="19" t="s">
        <v>25</v>
      </c>
      <c r="F25" s="12" t="s">
        <v>49</v>
      </c>
      <c r="G25" s="9" t="s">
        <v>58</v>
      </c>
      <c r="H25" s="10" t="s">
        <v>11</v>
      </c>
      <c r="I25" s="13">
        <v>10000</v>
      </c>
      <c r="J25" s="17">
        <f t="shared" si="1"/>
        <v>287</v>
      </c>
      <c r="K25" s="17"/>
      <c r="L25" s="17">
        <f t="shared" si="2"/>
        <v>304</v>
      </c>
      <c r="M25" s="33">
        <f t="shared" si="3"/>
        <v>709.99999999999989</v>
      </c>
      <c r="N25" s="33">
        <f t="shared" si="4"/>
        <v>709</v>
      </c>
      <c r="O25" s="13"/>
      <c r="P25" s="13">
        <f t="shared" si="0"/>
        <v>9409</v>
      </c>
      <c r="Q25" s="16">
        <v>44559</v>
      </c>
      <c r="R25" s="16">
        <v>45536</v>
      </c>
    </row>
    <row r="26" spans="1:18" s="1" customFormat="1" x14ac:dyDescent="0.2">
      <c r="A26" s="30">
        <v>21</v>
      </c>
      <c r="B26" s="9" t="s">
        <v>74</v>
      </c>
      <c r="C26" s="10" t="s">
        <v>8</v>
      </c>
      <c r="D26" s="19">
        <v>2</v>
      </c>
      <c r="E26" s="19" t="s">
        <v>25</v>
      </c>
      <c r="F26" s="12" t="s">
        <v>39</v>
      </c>
      <c r="G26" s="9" t="s">
        <v>55</v>
      </c>
      <c r="H26" s="10" t="s">
        <v>11</v>
      </c>
      <c r="I26" s="13">
        <v>10000</v>
      </c>
      <c r="J26" s="17">
        <f t="shared" si="1"/>
        <v>287</v>
      </c>
      <c r="K26" s="17"/>
      <c r="L26" s="17">
        <f t="shared" si="2"/>
        <v>304</v>
      </c>
      <c r="M26" s="33">
        <f t="shared" si="3"/>
        <v>709.99999999999989</v>
      </c>
      <c r="N26" s="33">
        <f t="shared" si="4"/>
        <v>709</v>
      </c>
      <c r="O26" s="13">
        <v>2500</v>
      </c>
      <c r="P26" s="13">
        <f t="shared" si="0"/>
        <v>11909</v>
      </c>
      <c r="Q26" s="16">
        <v>44606</v>
      </c>
      <c r="R26" s="16">
        <v>45717</v>
      </c>
    </row>
    <row r="27" spans="1:18" s="1" customFormat="1" x14ac:dyDescent="0.2">
      <c r="A27" s="30">
        <v>22</v>
      </c>
      <c r="B27" s="9" t="s">
        <v>75</v>
      </c>
      <c r="C27" s="10" t="s">
        <v>8</v>
      </c>
      <c r="D27" s="19">
        <v>2</v>
      </c>
      <c r="E27" s="19" t="s">
        <v>25</v>
      </c>
      <c r="F27" s="12" t="s">
        <v>48</v>
      </c>
      <c r="G27" s="9" t="s">
        <v>57</v>
      </c>
      <c r="H27" s="10" t="s">
        <v>11</v>
      </c>
      <c r="I27" s="13">
        <v>10000</v>
      </c>
      <c r="J27" s="17">
        <f t="shared" si="1"/>
        <v>287</v>
      </c>
      <c r="K27" s="17"/>
      <c r="L27" s="17">
        <f t="shared" si="2"/>
        <v>304</v>
      </c>
      <c r="M27" s="33">
        <f t="shared" si="3"/>
        <v>709.99999999999989</v>
      </c>
      <c r="N27" s="33">
        <f t="shared" si="4"/>
        <v>709</v>
      </c>
      <c r="O27" s="13"/>
      <c r="P27" s="13">
        <f t="shared" si="0"/>
        <v>9409</v>
      </c>
      <c r="Q27" s="16">
        <v>44643</v>
      </c>
      <c r="R27" s="16">
        <v>45748</v>
      </c>
    </row>
    <row r="28" spans="1:18" s="1" customFormat="1" x14ac:dyDescent="0.2">
      <c r="A28" s="30">
        <v>23</v>
      </c>
      <c r="B28" s="9" t="s">
        <v>76</v>
      </c>
      <c r="C28" s="10" t="s">
        <v>8</v>
      </c>
      <c r="D28" s="19">
        <v>2</v>
      </c>
      <c r="E28" s="19" t="s">
        <v>25</v>
      </c>
      <c r="F28" s="12" t="s">
        <v>39</v>
      </c>
      <c r="G28" s="9" t="s">
        <v>62</v>
      </c>
      <c r="H28" s="10" t="s">
        <v>11</v>
      </c>
      <c r="I28" s="13">
        <v>10000</v>
      </c>
      <c r="J28" s="17"/>
      <c r="K28" s="17"/>
      <c r="L28" s="17"/>
      <c r="M28" s="33"/>
      <c r="N28" s="33"/>
      <c r="O28" s="13"/>
      <c r="P28" s="13">
        <f t="shared" si="0"/>
        <v>10000</v>
      </c>
      <c r="Q28" s="16">
        <v>44655</v>
      </c>
      <c r="R28" s="16">
        <v>45413</v>
      </c>
    </row>
    <row r="29" spans="1:18" s="1" customFormat="1" x14ac:dyDescent="0.2">
      <c r="A29" s="30">
        <v>24</v>
      </c>
      <c r="B29" s="9" t="s">
        <v>77</v>
      </c>
      <c r="C29" s="10" t="s">
        <v>7</v>
      </c>
      <c r="D29" s="19">
        <v>2</v>
      </c>
      <c r="E29" s="19" t="s">
        <v>25</v>
      </c>
      <c r="F29" s="12" t="s">
        <v>17</v>
      </c>
      <c r="G29" s="9" t="s">
        <v>16</v>
      </c>
      <c r="H29" s="10" t="s">
        <v>11</v>
      </c>
      <c r="I29" s="13">
        <v>16500</v>
      </c>
      <c r="J29" s="17">
        <f t="shared" si="1"/>
        <v>473.55</v>
      </c>
      <c r="K29" s="17"/>
      <c r="L29" s="17">
        <f t="shared" si="2"/>
        <v>501.6</v>
      </c>
      <c r="M29" s="33">
        <f t="shared" si="3"/>
        <v>1171.5</v>
      </c>
      <c r="N29" s="33">
        <f t="shared" si="4"/>
        <v>1169.8500000000001</v>
      </c>
      <c r="O29" s="13">
        <v>4000</v>
      </c>
      <c r="P29" s="13">
        <f t="shared" si="0"/>
        <v>19524.849999999999</v>
      </c>
      <c r="Q29" s="16">
        <v>44656</v>
      </c>
      <c r="R29" s="16">
        <v>45748</v>
      </c>
    </row>
    <row r="30" spans="1:18" s="1" customFormat="1" x14ac:dyDescent="0.2">
      <c r="A30" s="30">
        <v>25</v>
      </c>
      <c r="B30" s="9" t="s">
        <v>78</v>
      </c>
      <c r="C30" s="10" t="s">
        <v>7</v>
      </c>
      <c r="D30" s="19">
        <v>2</v>
      </c>
      <c r="E30" s="19" t="s">
        <v>25</v>
      </c>
      <c r="F30" s="12" t="s">
        <v>47</v>
      </c>
      <c r="G30" s="9" t="s">
        <v>61</v>
      </c>
      <c r="H30" s="10" t="s">
        <v>11</v>
      </c>
      <c r="I30" s="13">
        <v>10000</v>
      </c>
      <c r="J30" s="17">
        <f t="shared" si="1"/>
        <v>287</v>
      </c>
      <c r="K30" s="17"/>
      <c r="L30" s="17">
        <f t="shared" si="2"/>
        <v>304</v>
      </c>
      <c r="M30" s="33">
        <f t="shared" si="3"/>
        <v>709.99999999999989</v>
      </c>
      <c r="N30" s="33">
        <f t="shared" si="4"/>
        <v>709</v>
      </c>
      <c r="O30" s="13">
        <v>2000</v>
      </c>
      <c r="P30" s="13">
        <f t="shared" si="0"/>
        <v>11409</v>
      </c>
      <c r="Q30" s="16">
        <v>44669</v>
      </c>
      <c r="R30" s="16">
        <v>45413</v>
      </c>
    </row>
    <row r="31" spans="1:18" s="1" customFormat="1" x14ac:dyDescent="0.2">
      <c r="A31" s="30">
        <v>26</v>
      </c>
      <c r="B31" s="9" t="s">
        <v>79</v>
      </c>
      <c r="C31" s="10" t="s">
        <v>8</v>
      </c>
      <c r="D31" s="19">
        <v>2</v>
      </c>
      <c r="E31" s="19" t="s">
        <v>25</v>
      </c>
      <c r="F31" s="12" t="s">
        <v>39</v>
      </c>
      <c r="G31" s="9" t="s">
        <v>63</v>
      </c>
      <c r="H31" s="10" t="s">
        <v>11</v>
      </c>
      <c r="I31" s="13">
        <v>10000</v>
      </c>
      <c r="J31" s="17">
        <f t="shared" si="1"/>
        <v>287</v>
      </c>
      <c r="K31" s="17"/>
      <c r="L31" s="17">
        <f t="shared" si="2"/>
        <v>304</v>
      </c>
      <c r="M31" s="33">
        <f t="shared" si="3"/>
        <v>709.99999999999989</v>
      </c>
      <c r="N31" s="33">
        <f t="shared" si="4"/>
        <v>709</v>
      </c>
      <c r="O31" s="13">
        <v>3500</v>
      </c>
      <c r="P31" s="13">
        <f t="shared" si="0"/>
        <v>12909</v>
      </c>
      <c r="Q31" s="16">
        <v>44690</v>
      </c>
      <c r="R31" s="27">
        <v>45474</v>
      </c>
    </row>
    <row r="32" spans="1:18" s="1" customFormat="1" x14ac:dyDescent="0.2">
      <c r="A32" s="30">
        <v>27</v>
      </c>
      <c r="B32" s="9" t="s">
        <v>80</v>
      </c>
      <c r="C32" s="11" t="s">
        <v>8</v>
      </c>
      <c r="D32" s="19">
        <v>2</v>
      </c>
      <c r="E32" s="19" t="s">
        <v>25</v>
      </c>
      <c r="F32" s="12" t="s">
        <v>39</v>
      </c>
      <c r="G32" s="9" t="s">
        <v>63</v>
      </c>
      <c r="H32" s="10" t="s">
        <v>11</v>
      </c>
      <c r="I32" s="13">
        <v>10000</v>
      </c>
      <c r="J32" s="17">
        <f t="shared" si="1"/>
        <v>287</v>
      </c>
      <c r="K32" s="17"/>
      <c r="L32" s="17">
        <f t="shared" si="2"/>
        <v>304</v>
      </c>
      <c r="M32" s="33">
        <f t="shared" si="3"/>
        <v>709.99999999999989</v>
      </c>
      <c r="N32" s="33">
        <f t="shared" si="4"/>
        <v>709</v>
      </c>
      <c r="O32" s="13">
        <v>2500</v>
      </c>
      <c r="P32" s="13">
        <f t="shared" si="0"/>
        <v>11909</v>
      </c>
      <c r="Q32" s="16">
        <v>44734</v>
      </c>
      <c r="R32" s="27">
        <v>45474</v>
      </c>
    </row>
    <row r="33" spans="1:18" s="1" customFormat="1" x14ac:dyDescent="0.2">
      <c r="A33" s="30">
        <v>28</v>
      </c>
      <c r="B33" s="9" t="s">
        <v>81</v>
      </c>
      <c r="C33" s="11" t="s">
        <v>8</v>
      </c>
      <c r="D33" s="20">
        <v>2</v>
      </c>
      <c r="E33" s="20" t="s">
        <v>25</v>
      </c>
      <c r="F33" s="12" t="s">
        <v>39</v>
      </c>
      <c r="G33" s="9" t="s">
        <v>63</v>
      </c>
      <c r="H33" s="10" t="s">
        <v>11</v>
      </c>
      <c r="I33" s="13">
        <v>10000</v>
      </c>
      <c r="J33" s="17">
        <f t="shared" si="1"/>
        <v>287</v>
      </c>
      <c r="K33" s="18"/>
      <c r="L33" s="17">
        <f t="shared" si="2"/>
        <v>304</v>
      </c>
      <c r="M33" s="33">
        <f t="shared" si="3"/>
        <v>709.99999999999989</v>
      </c>
      <c r="N33" s="33">
        <f t="shared" si="4"/>
        <v>709</v>
      </c>
      <c r="O33" s="13"/>
      <c r="P33" s="13">
        <f t="shared" si="0"/>
        <v>9409</v>
      </c>
      <c r="Q33" s="16">
        <v>44964</v>
      </c>
      <c r="R33" s="27">
        <v>45689</v>
      </c>
    </row>
    <row r="34" spans="1:18" s="1" customFormat="1" x14ac:dyDescent="0.2">
      <c r="A34" s="30">
        <v>29</v>
      </c>
      <c r="B34" s="9" t="s">
        <v>82</v>
      </c>
      <c r="C34" s="11" t="s">
        <v>7</v>
      </c>
      <c r="D34" s="20">
        <v>2</v>
      </c>
      <c r="E34" s="20" t="s">
        <v>25</v>
      </c>
      <c r="F34" s="12" t="s">
        <v>48</v>
      </c>
      <c r="G34" s="9" t="s">
        <v>57</v>
      </c>
      <c r="H34" s="10" t="s">
        <v>11</v>
      </c>
      <c r="I34" s="13">
        <v>10000</v>
      </c>
      <c r="J34" s="17">
        <f t="shared" si="1"/>
        <v>287</v>
      </c>
      <c r="K34" s="18"/>
      <c r="L34" s="17">
        <f t="shared" si="2"/>
        <v>304</v>
      </c>
      <c r="M34" s="33">
        <f t="shared" si="3"/>
        <v>709.99999999999989</v>
      </c>
      <c r="N34" s="33">
        <f t="shared" si="4"/>
        <v>709</v>
      </c>
      <c r="O34" s="13">
        <v>3500</v>
      </c>
      <c r="P34" s="13">
        <f t="shared" si="0"/>
        <v>12909</v>
      </c>
      <c r="Q34" s="16">
        <v>45033</v>
      </c>
      <c r="R34" s="16">
        <v>45748</v>
      </c>
    </row>
    <row r="35" spans="1:18" s="1" customFormat="1" x14ac:dyDescent="0.2">
      <c r="A35" s="30">
        <v>30</v>
      </c>
      <c r="B35" s="9" t="s">
        <v>83</v>
      </c>
      <c r="C35" s="11" t="s">
        <v>7</v>
      </c>
      <c r="D35" s="20">
        <v>2</v>
      </c>
      <c r="E35" s="20" t="s">
        <v>25</v>
      </c>
      <c r="F35" s="12" t="s">
        <v>43</v>
      </c>
      <c r="G35" s="9" t="s">
        <v>13</v>
      </c>
      <c r="H35" s="10" t="s">
        <v>11</v>
      </c>
      <c r="I35" s="13">
        <v>10000</v>
      </c>
      <c r="J35" s="17">
        <f t="shared" si="1"/>
        <v>287</v>
      </c>
      <c r="K35" s="18"/>
      <c r="L35" s="17">
        <f t="shared" si="2"/>
        <v>304</v>
      </c>
      <c r="M35" s="33">
        <f t="shared" si="3"/>
        <v>709.99999999999989</v>
      </c>
      <c r="N35" s="33">
        <f t="shared" si="4"/>
        <v>709</v>
      </c>
      <c r="O35" s="13">
        <v>3000</v>
      </c>
      <c r="P35" s="13">
        <f t="shared" si="0"/>
        <v>12409</v>
      </c>
      <c r="Q35" s="27">
        <v>45108</v>
      </c>
      <c r="R35" s="27">
        <v>45108</v>
      </c>
    </row>
    <row r="36" spans="1:18" s="1" customFormat="1" x14ac:dyDescent="0.2">
      <c r="A36" s="30">
        <v>31</v>
      </c>
      <c r="B36" s="9" t="s">
        <v>84</v>
      </c>
      <c r="C36" s="11" t="s">
        <v>7</v>
      </c>
      <c r="D36" s="20">
        <v>2</v>
      </c>
      <c r="E36" s="20" t="s">
        <v>25</v>
      </c>
      <c r="F36" s="26" t="s">
        <v>57</v>
      </c>
      <c r="G36" s="26" t="s">
        <v>48</v>
      </c>
      <c r="H36" s="10" t="s">
        <v>11</v>
      </c>
      <c r="I36" s="13">
        <v>10000</v>
      </c>
      <c r="J36" s="17">
        <f t="shared" si="1"/>
        <v>287</v>
      </c>
      <c r="K36" s="18"/>
      <c r="L36" s="17">
        <f t="shared" si="2"/>
        <v>304</v>
      </c>
      <c r="M36" s="33">
        <f t="shared" si="3"/>
        <v>709.99999999999989</v>
      </c>
      <c r="N36" s="33">
        <f t="shared" si="4"/>
        <v>709</v>
      </c>
      <c r="O36" s="13">
        <v>5000</v>
      </c>
      <c r="P36" s="13">
        <f t="shared" si="0"/>
        <v>14409</v>
      </c>
      <c r="Q36" s="16">
        <v>45239</v>
      </c>
      <c r="R36" s="27">
        <v>45597</v>
      </c>
    </row>
    <row r="37" spans="1:18" s="1" customFormat="1" x14ac:dyDescent="0.2">
      <c r="A37" s="30">
        <v>32</v>
      </c>
      <c r="B37" s="9" t="s">
        <v>85</v>
      </c>
      <c r="C37" s="11" t="s">
        <v>7</v>
      </c>
      <c r="D37" s="20">
        <v>2</v>
      </c>
      <c r="E37" s="20" t="s">
        <v>25</v>
      </c>
      <c r="F37" s="9" t="s">
        <v>57</v>
      </c>
      <c r="G37" s="9" t="s">
        <v>48</v>
      </c>
      <c r="H37" s="10" t="s">
        <v>11</v>
      </c>
      <c r="I37" s="13">
        <v>10000</v>
      </c>
      <c r="J37" s="17">
        <f t="shared" si="1"/>
        <v>287</v>
      </c>
      <c r="K37" s="18"/>
      <c r="L37" s="17">
        <f t="shared" si="2"/>
        <v>304</v>
      </c>
      <c r="M37" s="33">
        <f t="shared" si="3"/>
        <v>709.99999999999989</v>
      </c>
      <c r="N37" s="33">
        <f t="shared" si="4"/>
        <v>709</v>
      </c>
      <c r="O37" s="13"/>
      <c r="P37" s="13">
        <f t="shared" si="0"/>
        <v>9409</v>
      </c>
      <c r="Q37" s="16">
        <v>45261</v>
      </c>
      <c r="R37" s="27">
        <v>45627</v>
      </c>
    </row>
    <row r="38" spans="1:18" s="1" customFormat="1" x14ac:dyDescent="0.2">
      <c r="A38" s="30">
        <v>33</v>
      </c>
      <c r="B38" s="9" t="s">
        <v>86</v>
      </c>
      <c r="C38" s="11" t="s">
        <v>7</v>
      </c>
      <c r="D38" s="20">
        <v>2</v>
      </c>
      <c r="E38" s="20" t="s">
        <v>25</v>
      </c>
      <c r="F38" s="9" t="s">
        <v>96</v>
      </c>
      <c r="G38" s="12" t="s">
        <v>47</v>
      </c>
      <c r="H38" s="10" t="s">
        <v>11</v>
      </c>
      <c r="I38" s="13">
        <v>25000</v>
      </c>
      <c r="J38" s="17">
        <f t="shared" si="1"/>
        <v>717.5</v>
      </c>
      <c r="K38" s="18"/>
      <c r="L38" s="17">
        <f t="shared" si="2"/>
        <v>760</v>
      </c>
      <c r="M38" s="33">
        <f t="shared" si="3"/>
        <v>1774.9999999999998</v>
      </c>
      <c r="N38" s="33">
        <f t="shared" si="4"/>
        <v>1772.5000000000002</v>
      </c>
      <c r="O38" s="13">
        <v>2500</v>
      </c>
      <c r="P38" s="13">
        <f t="shared" si="0"/>
        <v>26022.5</v>
      </c>
      <c r="Q38" s="16">
        <v>45261</v>
      </c>
      <c r="R38" s="16">
        <v>45748</v>
      </c>
    </row>
    <row r="39" spans="1:18" s="1" customFormat="1" x14ac:dyDescent="0.2">
      <c r="A39" s="30">
        <v>34</v>
      </c>
      <c r="B39" s="9" t="s">
        <v>87</v>
      </c>
      <c r="C39" s="11" t="s">
        <v>7</v>
      </c>
      <c r="D39" s="20">
        <v>2</v>
      </c>
      <c r="E39" s="20" t="s">
        <v>25</v>
      </c>
      <c r="F39" s="9" t="s">
        <v>57</v>
      </c>
      <c r="G39" s="12" t="s">
        <v>48</v>
      </c>
      <c r="H39" s="10" t="s">
        <v>11</v>
      </c>
      <c r="I39" s="13">
        <v>10000</v>
      </c>
      <c r="J39" s="17">
        <f t="shared" si="1"/>
        <v>287</v>
      </c>
      <c r="K39" s="18"/>
      <c r="L39" s="17">
        <f t="shared" si="2"/>
        <v>304</v>
      </c>
      <c r="M39" s="33">
        <f t="shared" si="3"/>
        <v>709.99999999999989</v>
      </c>
      <c r="N39" s="33">
        <f t="shared" si="4"/>
        <v>709</v>
      </c>
      <c r="O39" s="13">
        <v>2500</v>
      </c>
      <c r="P39" s="13">
        <f t="shared" si="0"/>
        <v>11909</v>
      </c>
      <c r="Q39" s="16">
        <v>45292</v>
      </c>
      <c r="R39" s="27">
        <v>45658</v>
      </c>
    </row>
    <row r="40" spans="1:18" s="1" customFormat="1" x14ac:dyDescent="0.2">
      <c r="A40" s="30">
        <v>35</v>
      </c>
      <c r="B40" s="9" t="s">
        <v>88</v>
      </c>
      <c r="C40" s="11" t="s">
        <v>7</v>
      </c>
      <c r="D40" s="20">
        <v>2</v>
      </c>
      <c r="E40" s="20" t="s">
        <v>25</v>
      </c>
      <c r="F40" s="9" t="s">
        <v>57</v>
      </c>
      <c r="G40" s="12" t="s">
        <v>48</v>
      </c>
      <c r="H40" s="10" t="s">
        <v>11</v>
      </c>
      <c r="I40" s="13">
        <v>10000</v>
      </c>
      <c r="J40" s="17">
        <f t="shared" si="1"/>
        <v>287</v>
      </c>
      <c r="K40" s="18"/>
      <c r="L40" s="17">
        <f t="shared" si="2"/>
        <v>304</v>
      </c>
      <c r="M40" s="33">
        <f t="shared" si="3"/>
        <v>709.99999999999989</v>
      </c>
      <c r="N40" s="33">
        <f t="shared" si="4"/>
        <v>709</v>
      </c>
      <c r="O40" s="13">
        <v>3500</v>
      </c>
      <c r="P40" s="13">
        <f t="shared" si="0"/>
        <v>12909</v>
      </c>
      <c r="Q40" s="16">
        <v>45292</v>
      </c>
      <c r="R40" s="27">
        <v>45658</v>
      </c>
    </row>
    <row r="41" spans="1:18" s="1" customFormat="1" x14ac:dyDescent="0.2">
      <c r="A41" s="30">
        <v>36</v>
      </c>
      <c r="B41" s="9" t="s">
        <v>90</v>
      </c>
      <c r="C41" s="11" t="s">
        <v>8</v>
      </c>
      <c r="D41" s="20">
        <v>2</v>
      </c>
      <c r="E41" s="20" t="s">
        <v>25</v>
      </c>
      <c r="F41" s="9" t="s">
        <v>63</v>
      </c>
      <c r="G41" s="12" t="s">
        <v>89</v>
      </c>
      <c r="H41" s="10" t="s">
        <v>11</v>
      </c>
      <c r="I41" s="13">
        <v>10000</v>
      </c>
      <c r="J41" s="17">
        <f t="shared" si="1"/>
        <v>287</v>
      </c>
      <c r="K41" s="18"/>
      <c r="L41" s="17">
        <f t="shared" si="2"/>
        <v>304</v>
      </c>
      <c r="M41" s="33">
        <f t="shared" si="3"/>
        <v>709.99999999999989</v>
      </c>
      <c r="N41" s="33">
        <f t="shared" si="4"/>
        <v>709</v>
      </c>
      <c r="O41" s="13">
        <v>2500</v>
      </c>
      <c r="P41" s="13">
        <f t="shared" si="0"/>
        <v>11909</v>
      </c>
      <c r="Q41" s="16">
        <v>45323</v>
      </c>
      <c r="R41" s="27">
        <v>45689</v>
      </c>
    </row>
    <row r="42" spans="1:18" s="1" customFormat="1" x14ac:dyDescent="0.2">
      <c r="A42" s="30">
        <v>37</v>
      </c>
      <c r="B42" s="9" t="s">
        <v>91</v>
      </c>
      <c r="C42" s="11" t="s">
        <v>8</v>
      </c>
      <c r="D42" s="20">
        <v>2</v>
      </c>
      <c r="E42" s="20" t="s">
        <v>25</v>
      </c>
      <c r="F42" s="9" t="s">
        <v>92</v>
      </c>
      <c r="G42" s="12" t="s">
        <v>93</v>
      </c>
      <c r="H42" s="10" t="s">
        <v>11</v>
      </c>
      <c r="I42" s="13">
        <v>10000</v>
      </c>
      <c r="J42" s="17">
        <f t="shared" si="1"/>
        <v>287</v>
      </c>
      <c r="K42" s="18"/>
      <c r="L42" s="17">
        <f t="shared" si="2"/>
        <v>304</v>
      </c>
      <c r="M42" s="33">
        <f t="shared" si="3"/>
        <v>709.99999999999989</v>
      </c>
      <c r="N42" s="33">
        <f t="shared" si="4"/>
        <v>709</v>
      </c>
      <c r="O42" s="13">
        <v>2500</v>
      </c>
      <c r="P42" s="13">
        <f t="shared" si="0"/>
        <v>11909</v>
      </c>
      <c r="Q42" s="16">
        <v>45323</v>
      </c>
      <c r="R42" s="27">
        <v>45689</v>
      </c>
    </row>
    <row r="43" spans="1:18" s="1" customFormat="1" x14ac:dyDescent="0.2">
      <c r="A43" s="30">
        <v>38</v>
      </c>
      <c r="B43" s="9" t="s">
        <v>94</v>
      </c>
      <c r="C43" s="11" t="s">
        <v>7</v>
      </c>
      <c r="D43" s="20">
        <v>2</v>
      </c>
      <c r="E43" s="20" t="s">
        <v>25</v>
      </c>
      <c r="F43" s="9" t="s">
        <v>10</v>
      </c>
      <c r="G43" s="12" t="s">
        <v>95</v>
      </c>
      <c r="H43" s="10" t="s">
        <v>11</v>
      </c>
      <c r="I43" s="13">
        <v>10000</v>
      </c>
      <c r="J43" s="17">
        <f t="shared" si="1"/>
        <v>287</v>
      </c>
      <c r="K43" s="18"/>
      <c r="L43" s="17">
        <f t="shared" si="2"/>
        <v>304</v>
      </c>
      <c r="M43" s="33">
        <f t="shared" si="3"/>
        <v>709.99999999999989</v>
      </c>
      <c r="N43" s="33">
        <f t="shared" si="4"/>
        <v>709</v>
      </c>
      <c r="O43" s="13">
        <v>3000</v>
      </c>
      <c r="P43" s="13">
        <f t="shared" si="0"/>
        <v>12409</v>
      </c>
      <c r="Q43" s="16">
        <v>45352</v>
      </c>
      <c r="R43" s="16">
        <v>45748</v>
      </c>
    </row>
    <row r="44" spans="1:18" s="1" customFormat="1" x14ac:dyDescent="0.2">
      <c r="A44" s="30">
        <v>39</v>
      </c>
      <c r="B44" s="7" t="s">
        <v>97</v>
      </c>
      <c r="C44" s="11" t="s">
        <v>7</v>
      </c>
      <c r="D44" s="20">
        <v>2</v>
      </c>
      <c r="E44" s="20" t="s">
        <v>25</v>
      </c>
      <c r="F44" s="7" t="s">
        <v>13</v>
      </c>
      <c r="G44" s="7" t="s">
        <v>43</v>
      </c>
      <c r="H44" s="10" t="s">
        <v>11</v>
      </c>
      <c r="I44" s="13">
        <v>10000</v>
      </c>
      <c r="J44" s="17">
        <f t="shared" ref="J44:J46" si="5">I44*2.87%</f>
        <v>287</v>
      </c>
      <c r="K44" s="18"/>
      <c r="L44" s="17">
        <f t="shared" ref="L44:L45" si="6">I44*3.04%</f>
        <v>304</v>
      </c>
      <c r="M44" s="33">
        <f t="shared" si="3"/>
        <v>709.99999999999989</v>
      </c>
      <c r="N44" s="33">
        <f t="shared" si="4"/>
        <v>709</v>
      </c>
      <c r="O44" s="13"/>
      <c r="P44" s="13">
        <f t="shared" si="0"/>
        <v>9409</v>
      </c>
      <c r="Q44" s="16">
        <v>45444</v>
      </c>
      <c r="R44" s="27">
        <v>45444</v>
      </c>
    </row>
    <row r="45" spans="1:18" s="1" customFormat="1" x14ac:dyDescent="0.2">
      <c r="A45" s="30">
        <v>40</v>
      </c>
      <c r="B45" s="7" t="s">
        <v>98</v>
      </c>
      <c r="C45" s="11" t="s">
        <v>7</v>
      </c>
      <c r="D45" s="20">
        <v>2</v>
      </c>
      <c r="E45" s="20" t="s">
        <v>25</v>
      </c>
      <c r="F45" s="9" t="s">
        <v>13</v>
      </c>
      <c r="G45" s="12" t="s">
        <v>43</v>
      </c>
      <c r="H45" s="10" t="s">
        <v>11</v>
      </c>
      <c r="I45" s="13">
        <v>10000</v>
      </c>
      <c r="J45" s="17">
        <f t="shared" si="5"/>
        <v>287</v>
      </c>
      <c r="K45" s="18"/>
      <c r="L45" s="17">
        <f t="shared" si="6"/>
        <v>304</v>
      </c>
      <c r="M45" s="33">
        <f t="shared" si="3"/>
        <v>709.99999999999989</v>
      </c>
      <c r="N45" s="33">
        <f t="shared" si="4"/>
        <v>709</v>
      </c>
      <c r="O45" s="13">
        <v>3500</v>
      </c>
      <c r="P45" s="13">
        <f t="shared" si="0"/>
        <v>12909</v>
      </c>
      <c r="Q45" s="16">
        <v>45444</v>
      </c>
      <c r="R45" s="27">
        <v>45444</v>
      </c>
    </row>
    <row r="46" spans="1:18" s="1" customFormat="1" x14ac:dyDescent="0.2">
      <c r="A46" s="30">
        <v>41</v>
      </c>
      <c r="B46" s="9" t="s">
        <v>99</v>
      </c>
      <c r="C46" s="11" t="s">
        <v>8</v>
      </c>
      <c r="D46" s="20">
        <v>2</v>
      </c>
      <c r="E46" s="20" t="s">
        <v>25</v>
      </c>
      <c r="F46" s="9" t="s">
        <v>63</v>
      </c>
      <c r="G46" s="12" t="s">
        <v>39</v>
      </c>
      <c r="H46" s="10" t="s">
        <v>11</v>
      </c>
      <c r="I46" s="13">
        <v>10000</v>
      </c>
      <c r="J46" s="17">
        <f t="shared" si="5"/>
        <v>287</v>
      </c>
      <c r="K46" s="18"/>
      <c r="L46" s="17">
        <f t="shared" ref="L46" si="7">I46*3.04%</f>
        <v>304</v>
      </c>
      <c r="M46" s="33">
        <f t="shared" si="3"/>
        <v>709.99999999999989</v>
      </c>
      <c r="N46" s="33">
        <f t="shared" si="4"/>
        <v>709</v>
      </c>
      <c r="O46" s="13">
        <v>3500</v>
      </c>
      <c r="P46" s="13">
        <f t="shared" si="0"/>
        <v>12909</v>
      </c>
      <c r="Q46" s="16">
        <v>45474</v>
      </c>
      <c r="R46" s="27">
        <v>45474</v>
      </c>
    </row>
    <row r="47" spans="1:18" s="1" customFormat="1" x14ac:dyDescent="0.2">
      <c r="A47" s="30">
        <v>42</v>
      </c>
      <c r="B47" s="9" t="s">
        <v>100</v>
      </c>
      <c r="C47" s="11" t="s">
        <v>8</v>
      </c>
      <c r="D47" s="20">
        <v>2</v>
      </c>
      <c r="E47" s="20" t="s">
        <v>25</v>
      </c>
      <c r="F47" s="9" t="s">
        <v>51</v>
      </c>
      <c r="G47" s="12" t="s">
        <v>39</v>
      </c>
      <c r="H47" s="10" t="s">
        <v>11</v>
      </c>
      <c r="I47" s="13">
        <v>10000</v>
      </c>
      <c r="J47" s="17"/>
      <c r="K47" s="18"/>
      <c r="L47" s="17"/>
      <c r="M47" s="33"/>
      <c r="N47" s="33"/>
      <c r="O47" s="13"/>
      <c r="P47" s="13">
        <f t="shared" ref="P47" si="8">I47-J47-L47+O47</f>
        <v>10000</v>
      </c>
      <c r="Q47" s="16">
        <v>45474</v>
      </c>
      <c r="R47" s="27">
        <v>45474</v>
      </c>
    </row>
    <row r="48" spans="1:18" s="1" customFormat="1" x14ac:dyDescent="0.2">
      <c r="A48" s="30">
        <v>43</v>
      </c>
      <c r="B48" s="9" t="s">
        <v>101</v>
      </c>
      <c r="C48" s="11" t="s">
        <v>7</v>
      </c>
      <c r="D48" s="20">
        <v>2</v>
      </c>
      <c r="E48" s="20" t="s">
        <v>25</v>
      </c>
      <c r="F48" s="9" t="s">
        <v>57</v>
      </c>
      <c r="G48" s="12" t="s">
        <v>48</v>
      </c>
      <c r="H48" s="10" t="s">
        <v>11</v>
      </c>
      <c r="I48" s="13">
        <v>10000</v>
      </c>
      <c r="J48" s="17">
        <f t="shared" ref="J48" si="9">I48*2.87%</f>
        <v>287</v>
      </c>
      <c r="K48" s="13"/>
      <c r="L48" s="17">
        <f t="shared" ref="L48" si="10">I48*3.04%</f>
        <v>304</v>
      </c>
      <c r="M48" s="33">
        <f t="shared" si="3"/>
        <v>709.99999999999989</v>
      </c>
      <c r="N48" s="33">
        <f t="shared" si="4"/>
        <v>709</v>
      </c>
      <c r="O48" s="13">
        <v>6000</v>
      </c>
      <c r="P48" s="13">
        <f t="shared" ref="P48:P50" si="11">I48-J48-L48+O48</f>
        <v>15409</v>
      </c>
      <c r="Q48" s="16">
        <v>45505</v>
      </c>
      <c r="R48" s="16">
        <v>45505</v>
      </c>
    </row>
    <row r="49" spans="1:18" s="1" customFormat="1" x14ac:dyDescent="0.2">
      <c r="A49" s="30">
        <v>44</v>
      </c>
      <c r="B49" s="9" t="s">
        <v>103</v>
      </c>
      <c r="C49" s="11" t="s">
        <v>7</v>
      </c>
      <c r="D49" s="20">
        <v>2</v>
      </c>
      <c r="E49" s="20" t="s">
        <v>25</v>
      </c>
      <c r="F49" s="9" t="s">
        <v>51</v>
      </c>
      <c r="G49" s="12" t="s">
        <v>39</v>
      </c>
      <c r="H49" s="10" t="s">
        <v>11</v>
      </c>
      <c r="I49" s="13">
        <v>10000</v>
      </c>
      <c r="J49" s="13"/>
      <c r="K49" s="13"/>
      <c r="L49" s="13"/>
      <c r="M49" s="33"/>
      <c r="N49" s="33"/>
      <c r="O49" s="13"/>
      <c r="P49" s="13">
        <f t="shared" si="11"/>
        <v>10000</v>
      </c>
      <c r="Q49" s="16">
        <v>45536</v>
      </c>
      <c r="R49" s="16">
        <v>45536</v>
      </c>
    </row>
    <row r="50" spans="1:18" s="1" customFormat="1" x14ac:dyDescent="0.2">
      <c r="A50" s="30">
        <v>45</v>
      </c>
      <c r="B50" s="9" t="s">
        <v>104</v>
      </c>
      <c r="C50" s="11" t="s">
        <v>8</v>
      </c>
      <c r="D50" s="20">
        <v>2</v>
      </c>
      <c r="E50" s="20" t="s">
        <v>25</v>
      </c>
      <c r="F50" s="9" t="s">
        <v>102</v>
      </c>
      <c r="G50" s="12" t="s">
        <v>50</v>
      </c>
      <c r="H50" s="10" t="s">
        <v>11</v>
      </c>
      <c r="I50" s="13">
        <v>10000</v>
      </c>
      <c r="J50" s="13">
        <f t="shared" ref="J50:J52" si="12">I50*2.87%</f>
        <v>287</v>
      </c>
      <c r="K50" s="13"/>
      <c r="L50" s="18">
        <f t="shared" ref="L50:L52" si="13">I50*3.04%</f>
        <v>304</v>
      </c>
      <c r="M50" s="33">
        <f t="shared" ref="M50:M52" si="14">I50*7.1%</f>
        <v>709.99999999999989</v>
      </c>
      <c r="N50" s="33">
        <f t="shared" ref="N50:N52" si="15">I50*7.09%</f>
        <v>709</v>
      </c>
      <c r="O50" s="13">
        <v>5000</v>
      </c>
      <c r="P50" s="13">
        <f t="shared" si="11"/>
        <v>14409</v>
      </c>
      <c r="Q50" s="16">
        <v>45536</v>
      </c>
      <c r="R50" s="16">
        <v>45536</v>
      </c>
    </row>
    <row r="51" spans="1:18" s="1" customFormat="1" x14ac:dyDescent="0.2">
      <c r="A51" s="30">
        <v>46</v>
      </c>
      <c r="B51" s="9" t="s">
        <v>105</v>
      </c>
      <c r="C51" s="11" t="s">
        <v>7</v>
      </c>
      <c r="D51" s="20">
        <v>2</v>
      </c>
      <c r="E51" s="20" t="s">
        <v>25</v>
      </c>
      <c r="F51" s="9" t="s">
        <v>57</v>
      </c>
      <c r="G51" s="12" t="s">
        <v>48</v>
      </c>
      <c r="H51" s="10" t="s">
        <v>11</v>
      </c>
      <c r="I51" s="13">
        <v>10000</v>
      </c>
      <c r="J51" s="13">
        <f t="shared" si="12"/>
        <v>287</v>
      </c>
      <c r="K51" s="13"/>
      <c r="L51" s="18">
        <f t="shared" si="13"/>
        <v>304</v>
      </c>
      <c r="M51" s="33">
        <f t="shared" si="14"/>
        <v>709.99999999999989</v>
      </c>
      <c r="N51" s="33">
        <f t="shared" si="15"/>
        <v>709</v>
      </c>
      <c r="O51" s="13">
        <v>3000</v>
      </c>
      <c r="P51" s="13">
        <f t="shared" ref="P51:P52" si="16">I51-J51-L51+O51</f>
        <v>12409</v>
      </c>
      <c r="Q51" s="16">
        <v>45566</v>
      </c>
      <c r="R51" s="16">
        <v>45566</v>
      </c>
    </row>
    <row r="52" spans="1:18" s="1" customFormat="1" x14ac:dyDescent="0.2">
      <c r="A52" s="30">
        <v>47</v>
      </c>
      <c r="B52" s="9" t="s">
        <v>106</v>
      </c>
      <c r="C52" s="11" t="s">
        <v>7</v>
      </c>
      <c r="D52" s="20">
        <v>2</v>
      </c>
      <c r="E52" s="20" t="s">
        <v>25</v>
      </c>
      <c r="F52" s="9" t="s">
        <v>13</v>
      </c>
      <c r="G52" s="9" t="s">
        <v>43</v>
      </c>
      <c r="H52" s="10" t="s">
        <v>11</v>
      </c>
      <c r="I52" s="13">
        <v>10000</v>
      </c>
      <c r="J52" s="13">
        <f t="shared" si="12"/>
        <v>287</v>
      </c>
      <c r="K52" s="13"/>
      <c r="L52" s="18">
        <f t="shared" si="13"/>
        <v>304</v>
      </c>
      <c r="M52" s="33">
        <f t="shared" si="14"/>
        <v>709.99999999999989</v>
      </c>
      <c r="N52" s="33">
        <f t="shared" si="15"/>
        <v>709</v>
      </c>
      <c r="O52" s="13"/>
      <c r="P52" s="13">
        <f t="shared" si="16"/>
        <v>9409</v>
      </c>
      <c r="Q52" s="16">
        <v>45566</v>
      </c>
      <c r="R52" s="16">
        <v>45566</v>
      </c>
    </row>
    <row r="53" spans="1:18" s="1" customFormat="1" x14ac:dyDescent="0.2">
      <c r="A53" s="30">
        <v>48</v>
      </c>
      <c r="B53" s="9" t="s">
        <v>112</v>
      </c>
      <c r="C53" s="11" t="s">
        <v>7</v>
      </c>
      <c r="D53" s="20">
        <v>2</v>
      </c>
      <c r="E53" s="20" t="s">
        <v>25</v>
      </c>
      <c r="F53" s="9" t="s">
        <v>51</v>
      </c>
      <c r="G53" s="12" t="s">
        <v>39</v>
      </c>
      <c r="H53" s="10" t="s">
        <v>11</v>
      </c>
      <c r="I53" s="13">
        <v>10000</v>
      </c>
      <c r="J53" s="13"/>
      <c r="K53" s="13"/>
      <c r="L53" s="18"/>
      <c r="M53" s="39"/>
      <c r="N53" s="39"/>
      <c r="O53" s="13"/>
      <c r="P53" s="13">
        <f t="shared" ref="P53:P57" si="17">I53-J53-L53+O53</f>
        <v>10000</v>
      </c>
      <c r="Q53" s="16">
        <v>45597</v>
      </c>
      <c r="R53" s="27">
        <v>45597</v>
      </c>
    </row>
    <row r="54" spans="1:18" s="1" customFormat="1" x14ac:dyDescent="0.2">
      <c r="A54" s="30">
        <v>49</v>
      </c>
      <c r="B54" s="9" t="s">
        <v>115</v>
      </c>
      <c r="C54" s="11" t="s">
        <v>8</v>
      </c>
      <c r="D54" s="20">
        <v>2</v>
      </c>
      <c r="E54" s="20" t="s">
        <v>25</v>
      </c>
      <c r="F54" s="9" t="s">
        <v>51</v>
      </c>
      <c r="G54" s="12" t="s">
        <v>39</v>
      </c>
      <c r="H54" s="10" t="s">
        <v>11</v>
      </c>
      <c r="I54" s="13">
        <v>10000</v>
      </c>
      <c r="J54" s="13"/>
      <c r="K54" s="13"/>
      <c r="L54" s="18"/>
      <c r="M54" s="39"/>
      <c r="N54" s="39"/>
      <c r="O54" s="13"/>
      <c r="P54" s="13">
        <f t="shared" si="17"/>
        <v>10000</v>
      </c>
      <c r="Q54" s="16">
        <v>45658</v>
      </c>
      <c r="R54" s="16">
        <v>45658</v>
      </c>
    </row>
    <row r="55" spans="1:18" s="1" customFormat="1" x14ac:dyDescent="0.2">
      <c r="A55" s="30">
        <v>50</v>
      </c>
      <c r="B55" s="9" t="s">
        <v>114</v>
      </c>
      <c r="C55" s="11" t="s">
        <v>7</v>
      </c>
      <c r="D55" s="20">
        <v>2</v>
      </c>
      <c r="E55" s="20" t="s">
        <v>25</v>
      </c>
      <c r="F55" s="9" t="s">
        <v>57</v>
      </c>
      <c r="G55" s="12" t="s">
        <v>48</v>
      </c>
      <c r="H55" s="10" t="s">
        <v>11</v>
      </c>
      <c r="I55" s="13">
        <v>10000</v>
      </c>
      <c r="J55" s="13">
        <f t="shared" ref="J55:J57" si="18">I55*2.87%</f>
        <v>287</v>
      </c>
      <c r="K55" s="13"/>
      <c r="L55" s="18">
        <f t="shared" ref="L55:L57" si="19">I55*3.04%</f>
        <v>304</v>
      </c>
      <c r="M55" s="39">
        <f t="shared" ref="M55:M57" si="20">I55*7.1%</f>
        <v>709.99999999999989</v>
      </c>
      <c r="N55" s="39">
        <f t="shared" ref="N55:N57" si="21">I55*7.09%</f>
        <v>709</v>
      </c>
      <c r="O55" s="13">
        <v>2500</v>
      </c>
      <c r="P55" s="13">
        <f t="shared" si="17"/>
        <v>11909</v>
      </c>
      <c r="Q55" s="16">
        <v>45658</v>
      </c>
      <c r="R55" s="16">
        <v>45658</v>
      </c>
    </row>
    <row r="56" spans="1:18" s="1" customFormat="1" x14ac:dyDescent="0.2">
      <c r="A56" s="30">
        <v>51</v>
      </c>
      <c r="B56" s="9" t="s">
        <v>116</v>
      </c>
      <c r="C56" s="11" t="s">
        <v>8</v>
      </c>
      <c r="D56" s="20">
        <v>2</v>
      </c>
      <c r="E56" s="20" t="s">
        <v>25</v>
      </c>
      <c r="F56" s="9" t="s">
        <v>51</v>
      </c>
      <c r="G56" s="12" t="s">
        <v>39</v>
      </c>
      <c r="H56" s="10" t="s">
        <v>11</v>
      </c>
      <c r="I56" s="13">
        <v>10000</v>
      </c>
      <c r="J56" s="13"/>
      <c r="K56" s="13"/>
      <c r="L56" s="18"/>
      <c r="M56" s="39"/>
      <c r="N56" s="39"/>
      <c r="O56" s="13"/>
      <c r="P56" s="13">
        <f t="shared" si="17"/>
        <v>10000</v>
      </c>
      <c r="Q56" s="16">
        <v>45658</v>
      </c>
      <c r="R56" s="16">
        <v>45658</v>
      </c>
    </row>
    <row r="57" spans="1:18" s="1" customFormat="1" x14ac:dyDescent="0.2">
      <c r="A57" s="30">
        <v>52</v>
      </c>
      <c r="B57" s="9" t="s">
        <v>117</v>
      </c>
      <c r="C57" s="11" t="s">
        <v>8</v>
      </c>
      <c r="D57" s="20">
        <v>2</v>
      </c>
      <c r="E57" s="20" t="s">
        <v>25</v>
      </c>
      <c r="F57" s="9" t="s">
        <v>102</v>
      </c>
      <c r="G57" s="12" t="s">
        <v>50</v>
      </c>
      <c r="H57" s="10" t="s">
        <v>11</v>
      </c>
      <c r="I57" s="13">
        <v>10000</v>
      </c>
      <c r="J57" s="13">
        <f t="shared" si="18"/>
        <v>287</v>
      </c>
      <c r="K57" s="13"/>
      <c r="L57" s="18">
        <f t="shared" si="19"/>
        <v>304</v>
      </c>
      <c r="M57" s="39">
        <f t="shared" si="20"/>
        <v>709.99999999999989</v>
      </c>
      <c r="N57" s="39">
        <f t="shared" si="21"/>
        <v>709</v>
      </c>
      <c r="O57" s="13"/>
      <c r="P57" s="13">
        <f t="shared" si="17"/>
        <v>9409</v>
      </c>
      <c r="Q57" s="16">
        <v>45658</v>
      </c>
      <c r="R57" s="16">
        <v>45658</v>
      </c>
    </row>
    <row r="58" spans="1:18" s="1" customFormat="1" x14ac:dyDescent="0.2">
      <c r="A58" s="30">
        <v>53</v>
      </c>
      <c r="B58" s="9" t="s">
        <v>118</v>
      </c>
      <c r="C58" s="11" t="s">
        <v>8</v>
      </c>
      <c r="D58" s="20">
        <v>2</v>
      </c>
      <c r="E58" s="20" t="s">
        <v>25</v>
      </c>
      <c r="F58" s="9" t="s">
        <v>13</v>
      </c>
      <c r="G58" s="12" t="s">
        <v>43</v>
      </c>
      <c r="H58" s="10" t="s">
        <v>11</v>
      </c>
      <c r="I58" s="13">
        <v>10000</v>
      </c>
      <c r="J58" s="13">
        <f t="shared" ref="J58:J61" si="22">I58*2.87%</f>
        <v>287</v>
      </c>
      <c r="K58" s="13"/>
      <c r="L58" s="18">
        <f t="shared" ref="L58:L61" si="23">I58*3.04%</f>
        <v>304</v>
      </c>
      <c r="M58" s="39">
        <f t="shared" ref="M58:M61" si="24">I58*7.1%</f>
        <v>709.99999999999989</v>
      </c>
      <c r="N58" s="39">
        <f t="shared" ref="N58:N61" si="25">I58*7.09%</f>
        <v>709</v>
      </c>
      <c r="O58" s="13"/>
      <c r="P58" s="13">
        <f>I58-J58-L58+O58</f>
        <v>9409</v>
      </c>
      <c r="Q58" s="16">
        <v>45658</v>
      </c>
      <c r="R58" s="16">
        <v>45658</v>
      </c>
    </row>
    <row r="59" spans="1:18" s="1" customFormat="1" x14ac:dyDescent="0.2">
      <c r="A59" s="30">
        <v>54</v>
      </c>
      <c r="B59" s="9" t="s">
        <v>119</v>
      </c>
      <c r="C59" s="11" t="s">
        <v>8</v>
      </c>
      <c r="D59" s="20">
        <v>2</v>
      </c>
      <c r="E59" s="20" t="s">
        <v>25</v>
      </c>
      <c r="F59" s="9" t="s">
        <v>57</v>
      </c>
      <c r="G59" s="12" t="s">
        <v>48</v>
      </c>
      <c r="H59" s="10" t="s">
        <v>11</v>
      </c>
      <c r="I59" s="13">
        <v>10000</v>
      </c>
      <c r="J59" s="13">
        <f t="shared" si="22"/>
        <v>287</v>
      </c>
      <c r="K59" s="13"/>
      <c r="L59" s="18">
        <f t="shared" si="23"/>
        <v>304</v>
      </c>
      <c r="M59" s="39">
        <f t="shared" si="24"/>
        <v>709.99999999999989</v>
      </c>
      <c r="N59" s="39">
        <f t="shared" si="25"/>
        <v>709</v>
      </c>
      <c r="O59" s="13"/>
      <c r="P59" s="13">
        <f t="shared" ref="P59:P62" si="26">I59-J59-L59+O59</f>
        <v>9409</v>
      </c>
      <c r="Q59" s="16">
        <v>45689</v>
      </c>
      <c r="R59" s="16">
        <v>45689</v>
      </c>
    </row>
    <row r="60" spans="1:18" s="1" customFormat="1" x14ac:dyDescent="0.2">
      <c r="A60" s="30">
        <v>55</v>
      </c>
      <c r="B60" s="9" t="s">
        <v>120</v>
      </c>
      <c r="C60" s="11" t="s">
        <v>8</v>
      </c>
      <c r="D60" s="20">
        <v>2</v>
      </c>
      <c r="E60" s="20" t="s">
        <v>25</v>
      </c>
      <c r="F60" s="9" t="s">
        <v>51</v>
      </c>
      <c r="G60" s="12" t="s">
        <v>39</v>
      </c>
      <c r="H60" s="10" t="s">
        <v>11</v>
      </c>
      <c r="I60" s="13">
        <v>10000</v>
      </c>
      <c r="J60" s="13"/>
      <c r="K60" s="13"/>
      <c r="L60" s="18"/>
      <c r="M60" s="39"/>
      <c r="N60" s="39"/>
      <c r="O60" s="13"/>
      <c r="P60" s="13">
        <f t="shared" si="26"/>
        <v>10000</v>
      </c>
      <c r="Q60" s="16">
        <v>45689</v>
      </c>
      <c r="R60" s="16">
        <v>45689</v>
      </c>
    </row>
    <row r="61" spans="1:18" s="1" customFormat="1" x14ac:dyDescent="0.2">
      <c r="A61" s="30">
        <v>56</v>
      </c>
      <c r="B61" s="9" t="s">
        <v>121</v>
      </c>
      <c r="C61" s="11" t="s">
        <v>8</v>
      </c>
      <c r="D61" s="20">
        <v>2</v>
      </c>
      <c r="E61" s="20" t="s">
        <v>25</v>
      </c>
      <c r="F61" s="9" t="s">
        <v>15</v>
      </c>
      <c r="G61" s="12" t="s">
        <v>49</v>
      </c>
      <c r="H61" s="10" t="s">
        <v>11</v>
      </c>
      <c r="I61" s="13">
        <v>10000</v>
      </c>
      <c r="J61" s="13">
        <f t="shared" si="22"/>
        <v>287</v>
      </c>
      <c r="K61" s="13"/>
      <c r="L61" s="18">
        <f t="shared" si="23"/>
        <v>304</v>
      </c>
      <c r="M61" s="39">
        <f t="shared" si="24"/>
        <v>709.99999999999989</v>
      </c>
      <c r="N61" s="39">
        <f t="shared" si="25"/>
        <v>709</v>
      </c>
      <c r="O61" s="13">
        <v>1000</v>
      </c>
      <c r="P61" s="13">
        <f t="shared" si="26"/>
        <v>10409</v>
      </c>
      <c r="Q61" s="16">
        <v>45689</v>
      </c>
      <c r="R61" s="16">
        <v>45689</v>
      </c>
    </row>
    <row r="62" spans="1:18" s="1" customFormat="1" x14ac:dyDescent="0.2">
      <c r="A62" s="30">
        <v>57</v>
      </c>
      <c r="B62" s="9" t="s">
        <v>122</v>
      </c>
      <c r="C62" s="11" t="s">
        <v>8</v>
      </c>
      <c r="D62" s="20">
        <v>2</v>
      </c>
      <c r="E62" s="20" t="s">
        <v>25</v>
      </c>
      <c r="F62" s="9" t="s">
        <v>51</v>
      </c>
      <c r="G62" s="12" t="s">
        <v>39</v>
      </c>
      <c r="H62" s="10" t="s">
        <v>11</v>
      </c>
      <c r="I62" s="13">
        <v>10000</v>
      </c>
      <c r="J62" s="13"/>
      <c r="K62" s="13"/>
      <c r="L62" s="18"/>
      <c r="M62" s="39"/>
      <c r="N62" s="39"/>
      <c r="O62" s="13"/>
      <c r="P62" s="13">
        <f t="shared" si="26"/>
        <v>10000</v>
      </c>
      <c r="Q62" s="16">
        <v>45689</v>
      </c>
      <c r="R62" s="16">
        <v>45689</v>
      </c>
    </row>
    <row r="63" spans="1:18" s="1" customFormat="1" x14ac:dyDescent="0.2">
      <c r="A63" s="30">
        <v>58</v>
      </c>
      <c r="B63" s="9" t="s">
        <v>123</v>
      </c>
      <c r="C63" s="11" t="s">
        <v>7</v>
      </c>
      <c r="D63" s="20">
        <v>2</v>
      </c>
      <c r="E63" s="20" t="s">
        <v>25</v>
      </c>
      <c r="F63" s="9" t="s">
        <v>57</v>
      </c>
      <c r="G63" s="12" t="s">
        <v>48</v>
      </c>
      <c r="H63" s="10" t="s">
        <v>11</v>
      </c>
      <c r="I63" s="13">
        <v>10000</v>
      </c>
      <c r="J63" s="13">
        <f>I63*2.87%</f>
        <v>287</v>
      </c>
      <c r="K63" s="13"/>
      <c r="L63" s="18">
        <f>I63*3.04%</f>
        <v>304</v>
      </c>
      <c r="M63" s="39">
        <f>I63*7.1%</f>
        <v>709.99999999999989</v>
      </c>
      <c r="N63" s="39">
        <f>I63*7.09%</f>
        <v>709</v>
      </c>
      <c r="O63" s="13"/>
      <c r="P63" s="13">
        <f>I63-J63-L63+O63</f>
        <v>9409</v>
      </c>
      <c r="Q63" s="16">
        <v>45689</v>
      </c>
      <c r="R63" s="16">
        <v>45689</v>
      </c>
    </row>
    <row r="64" spans="1:18" s="1" customFormat="1" x14ac:dyDescent="0.2">
      <c r="A64" s="30">
        <v>59</v>
      </c>
      <c r="B64" s="9" t="s">
        <v>125</v>
      </c>
      <c r="C64" s="11" t="s">
        <v>7</v>
      </c>
      <c r="D64" s="20">
        <v>2</v>
      </c>
      <c r="E64" s="20" t="s">
        <v>25</v>
      </c>
      <c r="F64" s="9" t="s">
        <v>57</v>
      </c>
      <c r="G64" s="12" t="s">
        <v>48</v>
      </c>
      <c r="H64" s="10" t="s">
        <v>11</v>
      </c>
      <c r="I64" s="13">
        <v>10000</v>
      </c>
      <c r="J64" s="13">
        <f>I64*2.87%</f>
        <v>287</v>
      </c>
      <c r="K64" s="13"/>
      <c r="L64" s="18">
        <f>I64*3.04%</f>
        <v>304</v>
      </c>
      <c r="M64" s="39">
        <f>I64*7.1%</f>
        <v>709.99999999999989</v>
      </c>
      <c r="N64" s="39">
        <f>I64*7.09%</f>
        <v>709</v>
      </c>
      <c r="O64" s="13"/>
      <c r="P64" s="13">
        <f>I64-J64-L64+O64</f>
        <v>9409</v>
      </c>
      <c r="Q64" s="16">
        <v>45689</v>
      </c>
      <c r="R64" s="16">
        <v>45689</v>
      </c>
    </row>
    <row r="65" spans="1:18" s="1" customFormat="1" x14ac:dyDescent="0.2">
      <c r="A65" s="30">
        <v>60</v>
      </c>
      <c r="B65" s="9" t="s">
        <v>124</v>
      </c>
      <c r="C65" s="11" t="s">
        <v>7</v>
      </c>
      <c r="D65" s="20">
        <v>2</v>
      </c>
      <c r="E65" s="20" t="s">
        <v>25</v>
      </c>
      <c r="F65" s="9" t="s">
        <v>57</v>
      </c>
      <c r="G65" s="12" t="s">
        <v>39</v>
      </c>
      <c r="H65" s="10" t="s">
        <v>11</v>
      </c>
      <c r="I65" s="13">
        <v>10000</v>
      </c>
      <c r="J65" s="13">
        <f>I65*2.87%</f>
        <v>287</v>
      </c>
      <c r="K65" s="13"/>
      <c r="L65" s="18">
        <f>I65*3.04%</f>
        <v>304</v>
      </c>
      <c r="M65" s="39">
        <f>I65*7.1%</f>
        <v>709.99999999999989</v>
      </c>
      <c r="N65" s="39">
        <f>I65*7.09%</f>
        <v>709</v>
      </c>
      <c r="O65" s="13"/>
      <c r="P65" s="13">
        <f>I65-J65-L65+O65</f>
        <v>9409</v>
      </c>
      <c r="Q65" s="16">
        <v>45689</v>
      </c>
      <c r="R65" s="16">
        <v>45689</v>
      </c>
    </row>
    <row r="66" spans="1:18" s="1" customFormat="1" x14ac:dyDescent="0.2">
      <c r="A66" s="30">
        <v>61</v>
      </c>
      <c r="B66" s="9" t="s">
        <v>127</v>
      </c>
      <c r="C66" s="11" t="s">
        <v>7</v>
      </c>
      <c r="D66" s="20">
        <v>2</v>
      </c>
      <c r="E66" s="20" t="s">
        <v>25</v>
      </c>
      <c r="F66" s="9" t="s">
        <v>51</v>
      </c>
      <c r="G66" s="12" t="s">
        <v>39</v>
      </c>
      <c r="H66" s="10" t="s">
        <v>11</v>
      </c>
      <c r="I66" s="13">
        <v>10000</v>
      </c>
      <c r="J66" s="13"/>
      <c r="K66" s="13"/>
      <c r="L66" s="18"/>
      <c r="M66" s="39"/>
      <c r="N66" s="39"/>
      <c r="O66" s="13"/>
      <c r="P66" s="13">
        <v>10000</v>
      </c>
      <c r="Q66" s="16">
        <v>45748</v>
      </c>
      <c r="R66" s="16">
        <v>45748</v>
      </c>
    </row>
    <row r="67" spans="1:18" s="1" customFormat="1" x14ac:dyDescent="0.2">
      <c r="A67" s="30">
        <v>62</v>
      </c>
      <c r="B67" s="9" t="s">
        <v>128</v>
      </c>
      <c r="C67" s="11" t="s">
        <v>8</v>
      </c>
      <c r="D67" s="20">
        <v>2</v>
      </c>
      <c r="E67" s="20" t="s">
        <v>25</v>
      </c>
      <c r="F67" s="9" t="s">
        <v>51</v>
      </c>
      <c r="G67" s="12" t="s">
        <v>39</v>
      </c>
      <c r="H67" s="10" t="s">
        <v>11</v>
      </c>
      <c r="I67" s="13">
        <v>10000</v>
      </c>
      <c r="J67" s="13"/>
      <c r="K67" s="13"/>
      <c r="L67" s="18"/>
      <c r="M67" s="39"/>
      <c r="N67" s="39"/>
      <c r="O67" s="13"/>
      <c r="P67" s="13">
        <v>10000</v>
      </c>
      <c r="Q67" s="16">
        <v>45748</v>
      </c>
      <c r="R67" s="16">
        <v>45748</v>
      </c>
    </row>
    <row r="68" spans="1:18" s="1" customFormat="1" ht="15" x14ac:dyDescent="0.2">
      <c r="A68" s="21"/>
      <c r="B68" s="9"/>
      <c r="C68" s="11"/>
      <c r="D68" s="20"/>
      <c r="E68" s="20"/>
      <c r="F68" s="21"/>
      <c r="G68" s="21"/>
      <c r="H68" s="22"/>
      <c r="I68" s="24">
        <f>SUM(I6:I67)</f>
        <v>711500</v>
      </c>
      <c r="J68" s="24">
        <f>SUM(J6:J67)</f>
        <v>15454.95</v>
      </c>
      <c r="K68" s="25"/>
      <c r="L68" s="24">
        <f>SUM(L6:L67)</f>
        <v>16370.400000000001</v>
      </c>
      <c r="M68" s="24">
        <f>SUM(M6:M67)</f>
        <v>38233.5</v>
      </c>
      <c r="N68" s="24">
        <f>SUM(N6:N67)</f>
        <v>38179.649999999994</v>
      </c>
      <c r="O68" s="24">
        <f>SUM(O6:O67)</f>
        <v>94000</v>
      </c>
      <c r="P68" s="24">
        <f>SUM(P6:P67)</f>
        <v>773674.64999999991</v>
      </c>
      <c r="Q68" s="23"/>
      <c r="R68" s="23"/>
    </row>
    <row r="69" spans="1:18" s="1" customFormat="1" ht="15" x14ac:dyDescent="0.2">
      <c r="A69" s="40"/>
      <c r="B69" s="41"/>
      <c r="C69" s="42"/>
      <c r="D69" s="43"/>
      <c r="E69" s="43"/>
      <c r="F69" s="40"/>
      <c r="G69" s="40"/>
      <c r="H69" s="44"/>
      <c r="I69" s="45"/>
      <c r="J69" s="45"/>
      <c r="K69" s="46"/>
      <c r="L69" s="45"/>
      <c r="M69" s="45"/>
      <c r="N69" s="45"/>
      <c r="O69" s="45"/>
      <c r="P69" s="45"/>
      <c r="Q69" s="47"/>
      <c r="R69" s="47"/>
    </row>
    <row r="70" spans="1:18" s="1" customFormat="1" x14ac:dyDescent="0.2"/>
    <row r="71" spans="1:18" s="1" customFormat="1" ht="15" x14ac:dyDescent="0.25">
      <c r="B71" s="36" t="s">
        <v>109</v>
      </c>
      <c r="C71" s="37"/>
      <c r="D71" s="37"/>
      <c r="E71" s="37"/>
      <c r="F71" s="36" t="s">
        <v>110</v>
      </c>
      <c r="G71" s="37"/>
      <c r="H71" s="37"/>
      <c r="I71" s="36" t="s">
        <v>111</v>
      </c>
      <c r="J71" s="37"/>
    </row>
    <row r="72" spans="1:18" s="1" customFormat="1" x14ac:dyDescent="0.2"/>
    <row r="73" spans="1:18" x14ac:dyDescent="0.2">
      <c r="H73" s="5"/>
      <c r="O73" s="2"/>
      <c r="P73" s="2"/>
    </row>
    <row r="74" spans="1:18" x14ac:dyDescent="0.2">
      <c r="H74" s="5"/>
      <c r="O74" s="2"/>
      <c r="P74" s="2"/>
    </row>
    <row r="75" spans="1:18" x14ac:dyDescent="0.2">
      <c r="H75" s="5"/>
      <c r="O75" s="2"/>
      <c r="P75" s="2"/>
    </row>
    <row r="76" spans="1:18" x14ac:dyDescent="0.2">
      <c r="H76" s="5"/>
      <c r="O76" s="2"/>
      <c r="P76" s="2"/>
    </row>
    <row r="77" spans="1:18" x14ac:dyDescent="0.2">
      <c r="G77" s="5"/>
      <c r="H77" s="5"/>
      <c r="L77" s="2"/>
      <c r="M77" s="2"/>
      <c r="N77" s="2"/>
      <c r="O77" s="2"/>
      <c r="P77" s="2"/>
    </row>
    <row r="78" spans="1:18" x14ac:dyDescent="0.2">
      <c r="H78" s="5"/>
      <c r="O78" s="2"/>
      <c r="P78" s="2"/>
    </row>
    <row r="79" spans="1:18" x14ac:dyDescent="0.2">
      <c r="H79" s="5"/>
      <c r="O79" s="2"/>
      <c r="P79" s="2"/>
    </row>
    <row r="80" spans="1:18" x14ac:dyDescent="0.2">
      <c r="H80" s="5"/>
      <c r="O80" s="2"/>
      <c r="P80" s="2"/>
    </row>
    <row r="81" spans="8:16" x14ac:dyDescent="0.2">
      <c r="H81" s="5"/>
      <c r="O81" s="2"/>
      <c r="P81" s="2"/>
    </row>
    <row r="82" spans="8:16" x14ac:dyDescent="0.2">
      <c r="H82" s="5"/>
      <c r="O82" s="2"/>
      <c r="P82" s="2"/>
    </row>
    <row r="83" spans="8:16" x14ac:dyDescent="0.2">
      <c r="H83" s="5"/>
      <c r="O83" s="2"/>
      <c r="P83" s="2"/>
    </row>
    <row r="84" spans="8:16" x14ac:dyDescent="0.2">
      <c r="H84" s="5"/>
      <c r="O84" s="2"/>
      <c r="P84" s="2"/>
    </row>
    <row r="85" spans="8:16" x14ac:dyDescent="0.2">
      <c r="H85" s="5"/>
      <c r="O85" s="2"/>
      <c r="P85" s="2"/>
    </row>
    <row r="86" spans="8:16" x14ac:dyDescent="0.2">
      <c r="H86" s="5"/>
      <c r="O86" s="2"/>
      <c r="P86" s="2"/>
    </row>
    <row r="87" spans="8:16" x14ac:dyDescent="0.2">
      <c r="H87" s="5"/>
      <c r="O87" s="2"/>
      <c r="P87" s="2"/>
    </row>
    <row r="88" spans="8:16" x14ac:dyDescent="0.2">
      <c r="H88" s="5"/>
      <c r="O88" s="2"/>
      <c r="P88" s="2"/>
    </row>
    <row r="89" spans="8:16" x14ac:dyDescent="0.2">
      <c r="H89" s="5"/>
      <c r="O89" s="2"/>
      <c r="P89" s="2"/>
    </row>
    <row r="90" spans="8:16" x14ac:dyDescent="0.2">
      <c r="H90" s="5"/>
      <c r="O90" s="2"/>
      <c r="P90" s="2"/>
    </row>
    <row r="91" spans="8:16" x14ac:dyDescent="0.2">
      <c r="H91" s="5"/>
      <c r="O91" s="2"/>
      <c r="P91" s="2"/>
    </row>
    <row r="92" spans="8:16" x14ac:dyDescent="0.2">
      <c r="H92" s="5"/>
      <c r="O92" s="2"/>
      <c r="P92" s="2"/>
    </row>
    <row r="93" spans="8:16" x14ac:dyDescent="0.2">
      <c r="H93" s="5"/>
      <c r="O93" s="2"/>
      <c r="P93" s="2"/>
    </row>
    <row r="94" spans="8:16" x14ac:dyDescent="0.2">
      <c r="H94" s="5"/>
      <c r="O94" s="2"/>
      <c r="P94" s="2"/>
    </row>
    <row r="95" spans="8:16" x14ac:dyDescent="0.2">
      <c r="H95" s="5"/>
      <c r="O95" s="2"/>
      <c r="P95" s="2"/>
    </row>
    <row r="96" spans="8:16" x14ac:dyDescent="0.2">
      <c r="H96" s="5"/>
      <c r="O96" s="2"/>
      <c r="P96" s="2"/>
    </row>
    <row r="97" spans="8:16" x14ac:dyDescent="0.2">
      <c r="H97" s="5"/>
      <c r="O97" s="2"/>
      <c r="P97" s="2"/>
    </row>
  </sheetData>
  <autoFilter ref="A5:P72" xr:uid="{00000000-0009-0000-0000-000000000000}"/>
  <mergeCells count="1">
    <mergeCell ref="Q5:R5"/>
  </mergeCells>
  <dataValidations count="1">
    <dataValidation type="list" allowBlank="1" showInputMessage="1" showErrorMessage="1" sqref="C6:C52" xr:uid="{00000000-0002-0000-0000-000000000000}">
      <formula1>Sexos</formula1>
    </dataValidation>
  </dataValidations>
  <printOptions horizontalCentered="1"/>
  <pageMargins left="0" right="0" top="0" bottom="0" header="0.31496062992125984" footer="0.31496062992125984"/>
  <pageSetup paperSize="5" scale="68" fitToWidth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ABRIL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2025-04-30T18:28:57Z</cp:lastPrinted>
  <dcterms:created xsi:type="dcterms:W3CDTF">2021-08-05T12:49:15Z</dcterms:created>
  <dcterms:modified xsi:type="dcterms:W3CDTF">2025-04-30T18:33:27Z</dcterms:modified>
</cp:coreProperties>
</file>